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15-04-2020\Monthyl AAUM\"/>
    </mc:Choice>
  </mc:AlternateContent>
  <bookViews>
    <workbookView xWindow="0" yWindow="0" windowWidth="15480" windowHeight="8190" tabRatio="675" activeTab="1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62913" iterateCount="1"/>
</workbook>
</file>

<file path=xl/calcChain.xml><?xml version="1.0" encoding="utf-8"?>
<calcChain xmlns="http://schemas.openxmlformats.org/spreadsheetml/2006/main">
  <c r="C27" i="8" l="1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39" i="8"/>
  <c r="I42" i="9" l="1"/>
  <c r="L42" i="9"/>
  <c r="K7" i="9"/>
  <c r="K13" i="9"/>
  <c r="K15" i="9"/>
  <c r="H42" i="9"/>
  <c r="J42" i="9"/>
  <c r="BK45" i="8"/>
  <c r="BJ46" i="8"/>
  <c r="BI46" i="8"/>
  <c r="BH46" i="8"/>
  <c r="BG46" i="8"/>
  <c r="BF46" i="8"/>
  <c r="BE46" i="8"/>
  <c r="BD46" i="8"/>
  <c r="BC46" i="8"/>
  <c r="BB46" i="8"/>
  <c r="BA46" i="8"/>
  <c r="AZ46" i="8"/>
  <c r="AY46" i="8"/>
  <c r="AX46" i="8"/>
  <c r="AW46" i="8"/>
  <c r="AV46" i="8"/>
  <c r="AU46" i="8"/>
  <c r="AT46" i="8"/>
  <c r="AS46" i="8"/>
  <c r="AR46" i="8"/>
  <c r="AQ46" i="8"/>
  <c r="AP46" i="8"/>
  <c r="AO46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BK40" i="8"/>
  <c r="BK36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BG53" i="8"/>
  <c r="BH53" i="8"/>
  <c r="BI53" i="8"/>
  <c r="BJ53" i="8"/>
  <c r="C53" i="8"/>
  <c r="BK52" i="8"/>
  <c r="BK38" i="8"/>
  <c r="BK41" i="8"/>
  <c r="K40" i="9" l="1"/>
  <c r="K38" i="9"/>
  <c r="K36" i="9"/>
  <c r="K34" i="9"/>
  <c r="K32" i="9"/>
  <c r="K30" i="9"/>
  <c r="K28" i="9"/>
  <c r="K26" i="9"/>
  <c r="K24" i="9"/>
  <c r="K22" i="9"/>
  <c r="K20" i="9"/>
  <c r="K18" i="9"/>
  <c r="K16" i="9"/>
  <c r="K14" i="9"/>
  <c r="K12" i="9"/>
  <c r="K10" i="9"/>
  <c r="K8" i="9"/>
  <c r="K6" i="9"/>
  <c r="K41" i="9"/>
  <c r="K39" i="9"/>
  <c r="K37" i="9"/>
  <c r="K35" i="9"/>
  <c r="K33" i="9"/>
  <c r="K31" i="9"/>
  <c r="K29" i="9"/>
  <c r="K27" i="9"/>
  <c r="K25" i="9"/>
  <c r="K23" i="9"/>
  <c r="K21" i="9"/>
  <c r="K19" i="9"/>
  <c r="K17" i="9"/>
  <c r="K11" i="9"/>
  <c r="K9" i="9"/>
  <c r="D42" i="9"/>
  <c r="G42" i="9"/>
  <c r="E42" i="9"/>
  <c r="F42" i="9"/>
  <c r="BK8" i="8"/>
  <c r="BK9" i="8" s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11" i="8"/>
  <c r="BK12" i="8" s="1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3" i="8"/>
  <c r="BK24" i="8"/>
  <c r="BK25" i="8"/>
  <c r="BK26" i="8"/>
  <c r="BK32" i="8"/>
  <c r="BK33" i="8" s="1"/>
  <c r="C33" i="8"/>
  <c r="C47" i="8" s="1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5" i="8"/>
  <c r="BK37" i="8"/>
  <c r="BK42" i="8"/>
  <c r="BK43" i="8"/>
  <c r="BK44" i="8"/>
  <c r="N47" i="8"/>
  <c r="BK51" i="8"/>
  <c r="BK53" i="8" s="1"/>
  <c r="BK57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AR58" i="8"/>
  <c r="AS58" i="8"/>
  <c r="AT58" i="8"/>
  <c r="AU58" i="8"/>
  <c r="AV58" i="8"/>
  <c r="AW58" i="8"/>
  <c r="AX58" i="8"/>
  <c r="AY58" i="8"/>
  <c r="AZ58" i="8"/>
  <c r="BA58" i="8"/>
  <c r="BB58" i="8"/>
  <c r="BC58" i="8"/>
  <c r="BD58" i="8"/>
  <c r="BE58" i="8"/>
  <c r="BF58" i="8"/>
  <c r="BG58" i="8"/>
  <c r="BH58" i="8"/>
  <c r="BI58" i="8"/>
  <c r="BJ58" i="8"/>
  <c r="BK60" i="8"/>
  <c r="BK61" i="8" s="1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AN61" i="8"/>
  <c r="AO61" i="8"/>
  <c r="AP61" i="8"/>
  <c r="AQ61" i="8"/>
  <c r="AR61" i="8"/>
  <c r="AS61" i="8"/>
  <c r="AT61" i="8"/>
  <c r="AU61" i="8"/>
  <c r="AV61" i="8"/>
  <c r="AW61" i="8"/>
  <c r="AX61" i="8"/>
  <c r="AY61" i="8"/>
  <c r="AZ61" i="8"/>
  <c r="BA61" i="8"/>
  <c r="BB61" i="8"/>
  <c r="BC61" i="8"/>
  <c r="BD61" i="8"/>
  <c r="BE61" i="8"/>
  <c r="BF61" i="8"/>
  <c r="BG61" i="8"/>
  <c r="BH61" i="8"/>
  <c r="BI61" i="8"/>
  <c r="BJ61" i="8"/>
  <c r="BK66" i="8"/>
  <c r="BK67" i="8" s="1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AQ67" i="8"/>
  <c r="AR67" i="8"/>
  <c r="AS67" i="8"/>
  <c r="AT67" i="8"/>
  <c r="AU67" i="8"/>
  <c r="AV67" i="8"/>
  <c r="AW67" i="8"/>
  <c r="AX67" i="8"/>
  <c r="AY67" i="8"/>
  <c r="AZ67" i="8"/>
  <c r="BA67" i="8"/>
  <c r="BB67" i="8"/>
  <c r="BC67" i="8"/>
  <c r="BD67" i="8"/>
  <c r="BE67" i="8"/>
  <c r="BF67" i="8"/>
  <c r="BG67" i="8"/>
  <c r="BH67" i="8"/>
  <c r="BI67" i="8"/>
  <c r="BJ67" i="8"/>
  <c r="BK72" i="8"/>
  <c r="BK73" i="8" s="1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AO73" i="8"/>
  <c r="AP73" i="8"/>
  <c r="AQ73" i="8"/>
  <c r="AR73" i="8"/>
  <c r="AS73" i="8"/>
  <c r="AT73" i="8"/>
  <c r="AU73" i="8"/>
  <c r="AV73" i="8"/>
  <c r="AW73" i="8"/>
  <c r="AX73" i="8"/>
  <c r="AY73" i="8"/>
  <c r="AZ73" i="8"/>
  <c r="BA73" i="8"/>
  <c r="BB73" i="8"/>
  <c r="BC73" i="8"/>
  <c r="BD73" i="8"/>
  <c r="BE73" i="8"/>
  <c r="BF73" i="8"/>
  <c r="BG73" i="8"/>
  <c r="BH73" i="8"/>
  <c r="BI73" i="8"/>
  <c r="BJ73" i="8"/>
  <c r="BH62" i="8" l="1"/>
  <c r="BD62" i="8"/>
  <c r="AZ62" i="8"/>
  <c r="AV62" i="8"/>
  <c r="AR62" i="8"/>
  <c r="AN62" i="8"/>
  <c r="AJ62" i="8"/>
  <c r="AF62" i="8"/>
  <c r="AB62" i="8"/>
  <c r="X62" i="8"/>
  <c r="T62" i="8"/>
  <c r="P62" i="8"/>
  <c r="BK46" i="8"/>
  <c r="K62" i="8"/>
  <c r="G62" i="8"/>
  <c r="C62" i="8"/>
  <c r="K5" i="9"/>
  <c r="K42" i="9" s="1"/>
  <c r="G47" i="8"/>
  <c r="E62" i="8"/>
  <c r="BJ62" i="8"/>
  <c r="BF62" i="8"/>
  <c r="BB62" i="8"/>
  <c r="AX62" i="8"/>
  <c r="AT62" i="8"/>
  <c r="AP62" i="8"/>
  <c r="AL62" i="8"/>
  <c r="AH62" i="8"/>
  <c r="AD62" i="8"/>
  <c r="Z62" i="8"/>
  <c r="V62" i="8"/>
  <c r="R62" i="8"/>
  <c r="N62" i="8"/>
  <c r="BJ47" i="8"/>
  <c r="BH47" i="8"/>
  <c r="BF47" i="8"/>
  <c r="BD47" i="8"/>
  <c r="BB47" i="8"/>
  <c r="AZ47" i="8"/>
  <c r="AX47" i="8"/>
  <c r="AV47" i="8"/>
  <c r="AT47" i="8"/>
  <c r="AR47" i="8"/>
  <c r="AP47" i="8"/>
  <c r="AN47" i="8"/>
  <c r="AL47" i="8"/>
  <c r="AJ47" i="8"/>
  <c r="AH47" i="8"/>
  <c r="AF47" i="8"/>
  <c r="AD47" i="8"/>
  <c r="AB47" i="8"/>
  <c r="Z47" i="8"/>
  <c r="X47" i="8"/>
  <c r="V47" i="8"/>
  <c r="T47" i="8"/>
  <c r="R47" i="8"/>
  <c r="P47" i="8"/>
  <c r="L47" i="8"/>
  <c r="J47" i="8"/>
  <c r="H47" i="8"/>
  <c r="F47" i="8"/>
  <c r="R28" i="8"/>
  <c r="R69" i="8" s="1"/>
  <c r="I62" i="8"/>
  <c r="AE28" i="8"/>
  <c r="Y28" i="8"/>
  <c r="BK58" i="8"/>
  <c r="BK62" i="8" s="1"/>
  <c r="AL28" i="8"/>
  <c r="BI47" i="8"/>
  <c r="BG47" i="8"/>
  <c r="BE47" i="8"/>
  <c r="BC47" i="8"/>
  <c r="BA47" i="8"/>
  <c r="AY47" i="8"/>
  <c r="AW47" i="8"/>
  <c r="AU47" i="8"/>
  <c r="AS47" i="8"/>
  <c r="AQ47" i="8"/>
  <c r="AO47" i="8"/>
  <c r="AM47" i="8"/>
  <c r="AK47" i="8"/>
  <c r="AI47" i="8"/>
  <c r="AG47" i="8"/>
  <c r="AE47" i="8"/>
  <c r="AC47" i="8"/>
  <c r="AA47" i="8"/>
  <c r="Y47" i="8"/>
  <c r="W47" i="8"/>
  <c r="U47" i="8"/>
  <c r="Q47" i="8"/>
  <c r="O47" i="8"/>
  <c r="M47" i="8"/>
  <c r="K47" i="8"/>
  <c r="I47" i="8"/>
  <c r="E47" i="8"/>
  <c r="BB28" i="8"/>
  <c r="BJ28" i="8"/>
  <c r="AT28" i="8"/>
  <c r="H28" i="8"/>
  <c r="BH28" i="8"/>
  <c r="BF28" i="8"/>
  <c r="BD28" i="8"/>
  <c r="AZ28" i="8"/>
  <c r="AX28" i="8"/>
  <c r="AV28" i="8"/>
  <c r="AR28" i="8"/>
  <c r="AP28" i="8"/>
  <c r="AN28" i="8"/>
  <c r="AJ28" i="8"/>
  <c r="AH28" i="8"/>
  <c r="Z28" i="8"/>
  <c r="X28" i="8"/>
  <c r="AA28" i="8"/>
  <c r="W28" i="8"/>
  <c r="T28" i="8"/>
  <c r="P28" i="8"/>
  <c r="N28" i="8"/>
  <c r="L28" i="8"/>
  <c r="F28" i="8"/>
  <c r="J62" i="8"/>
  <c r="H62" i="8"/>
  <c r="F62" i="8"/>
  <c r="D62" i="8"/>
  <c r="BI62" i="8"/>
  <c r="BG62" i="8"/>
  <c r="BE62" i="8"/>
  <c r="BC62" i="8"/>
  <c r="BA62" i="8"/>
  <c r="AY62" i="8"/>
  <c r="AW62" i="8"/>
  <c r="AU62" i="8"/>
  <c r="AS62" i="8"/>
  <c r="AQ62" i="8"/>
  <c r="AO62" i="8"/>
  <c r="AM62" i="8"/>
  <c r="AK62" i="8"/>
  <c r="AI62" i="8"/>
  <c r="AG62" i="8"/>
  <c r="AE62" i="8"/>
  <c r="AC62" i="8"/>
  <c r="AA62" i="8"/>
  <c r="Y62" i="8"/>
  <c r="W62" i="8"/>
  <c r="U62" i="8"/>
  <c r="S62" i="8"/>
  <c r="Q62" i="8"/>
  <c r="O62" i="8"/>
  <c r="M62" i="8"/>
  <c r="AF28" i="8"/>
  <c r="AD28" i="8"/>
  <c r="AB28" i="8"/>
  <c r="J28" i="8"/>
  <c r="D28" i="8"/>
  <c r="BI28" i="8"/>
  <c r="BG28" i="8"/>
  <c r="BE28" i="8"/>
  <c r="BC28" i="8"/>
  <c r="BA28" i="8"/>
  <c r="AY28" i="8"/>
  <c r="AW28" i="8"/>
  <c r="AU28" i="8"/>
  <c r="L62" i="8"/>
  <c r="AS28" i="8"/>
  <c r="AQ28" i="8"/>
  <c r="AO28" i="8"/>
  <c r="AM28" i="8"/>
  <c r="AK28" i="8"/>
  <c r="AI28" i="8"/>
  <c r="AG28" i="8"/>
  <c r="AC28" i="8"/>
  <c r="U28" i="8"/>
  <c r="S28" i="8"/>
  <c r="Q28" i="8"/>
  <c r="O28" i="8"/>
  <c r="M28" i="8"/>
  <c r="K28" i="8"/>
  <c r="G28" i="8"/>
  <c r="E28" i="8"/>
  <c r="C28" i="8"/>
  <c r="S47" i="8"/>
  <c r="BK47" i="8"/>
  <c r="D47" i="8"/>
  <c r="V28" i="8"/>
  <c r="BK27" i="8"/>
  <c r="BK15" i="8"/>
  <c r="I28" i="8"/>
  <c r="G69" i="8" l="1"/>
  <c r="AW69" i="8"/>
  <c r="BA69" i="8"/>
  <c r="BE69" i="8"/>
  <c r="BI69" i="8"/>
  <c r="AD69" i="8"/>
  <c r="AH69" i="8"/>
  <c r="AX69" i="8"/>
  <c r="AB69" i="8"/>
  <c r="AF69" i="8"/>
  <c r="N69" i="8"/>
  <c r="BC69" i="8"/>
  <c r="T69" i="8"/>
  <c r="AJ69" i="8"/>
  <c r="AV69" i="8"/>
  <c r="AZ69" i="8"/>
  <c r="AT69" i="8"/>
  <c r="BB69" i="8"/>
  <c r="F69" i="8"/>
  <c r="BF69" i="8"/>
  <c r="U69" i="8"/>
  <c r="AG69" i="8"/>
  <c r="AK69" i="8"/>
  <c r="AO69" i="8"/>
  <c r="AS69" i="8"/>
  <c r="V69" i="8"/>
  <c r="Z69" i="8"/>
  <c r="AP69" i="8"/>
  <c r="BJ69" i="8"/>
  <c r="AL69" i="8"/>
  <c r="I69" i="8"/>
  <c r="J69" i="8"/>
  <c r="P69" i="8"/>
  <c r="X69" i="8"/>
  <c r="AN69" i="8"/>
  <c r="AR69" i="8"/>
  <c r="BD69" i="8"/>
  <c r="BH69" i="8"/>
  <c r="E69" i="8"/>
  <c r="K69" i="8"/>
  <c r="AC69" i="8"/>
  <c r="H69" i="8"/>
  <c r="Y69" i="8"/>
  <c r="AA69" i="8"/>
  <c r="C69" i="8"/>
  <c r="M69" i="8"/>
  <c r="Q69" i="8"/>
  <c r="AY69" i="8"/>
  <c r="BG69" i="8"/>
  <c r="AE69" i="8"/>
  <c r="W69" i="8"/>
  <c r="L69" i="8"/>
  <c r="AM69" i="8"/>
  <c r="D69" i="8"/>
  <c r="S69" i="8"/>
  <c r="O69" i="8"/>
  <c r="AI69" i="8"/>
  <c r="AQ69" i="8"/>
  <c r="AU69" i="8"/>
  <c r="BK28" i="8"/>
  <c r="BK69" i="8" s="1"/>
</calcChain>
</file>

<file path=xl/sharedStrings.xml><?xml version="1.0" encoding="utf-8"?>
<sst xmlns="http://schemas.openxmlformats.org/spreadsheetml/2006/main" count="167" uniqueCount="131">
  <si>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</si>
  <si>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</si>
  <si>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</si>
  <si>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</si>
  <si>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</si>
  <si>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</si>
  <si>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</si>
  <si>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</si>
  <si>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</si>
  <si>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</si>
  <si>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</si>
  <si>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</si>
  <si>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</si>
  <si>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</si>
  <si>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</si>
  <si>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</si>
  <si>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</si>
  <si>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</si>
  <si>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</si>
  <si>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</si>
  <si>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</si>
  <si>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</si>
  <si>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</si>
  <si>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</si>
  <si>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</si>
  <si>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</si>
  <si>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</si>
  <si>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</si>
  <si>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</si>
  <si>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</si>
  <si>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</si>
  <si>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</si>
  <si>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</si>
  <si>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</si>
  <si>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</si>
  <si>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</si>
  <si>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</si>
  <si>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</si>
  <si>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</si>
  <si>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</si>
  <si>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</si>
  <si>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</si>
  <si>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</si>
  <si>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</si>
  <si>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</si>
  <si>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</si>
  <si>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</si>
  <si>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</si>
  <si>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</si>
  <si>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</si>
  <si>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</si>
  <si>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</si>
  <si>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</si>
  <si>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</si>
  <si>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</si>
  <si>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</si>
  <si>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</si>
  <si>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</si>
  <si>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</si>
  <si>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</si>
  <si>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</si>
  <si>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</si>
  <si>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</si>
  <si>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</si>
  <si>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</si>
  <si>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</si>
  <si>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</si>
  <si>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</si>
  <si>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</si>
  <si>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</si>
  <si>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</si>
  <si>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</si>
  <si>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</si>
  <si>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</si>
  <si>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</si>
  <si>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</si>
  <si>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</si>
  <si>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</si>
  <si>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</si>
  <si>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</si>
  <si>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</si>
  <si>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</si>
  <si>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</si>
  <si>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</si>
  <si>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</si>
  <si>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</si>
  <si>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</si>
  <si>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</si>
  <si>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</si>
  <si>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</si>
  <si>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</si>
  <si>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</si>
  <si>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</si>
  <si>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</si>
  <si>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</si>
  <si>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</si>
  <si>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</si>
  <si>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</si>
  <si>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</si>
  <si>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</si>
  <si>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</si>
  <si>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</si>
  <si>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</si>
  <si>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</si>
  <si>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</si>
  <si>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</si>
  <si>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</si>
  <si>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</si>
  <si>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</si>
  <si>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</si>
  <si>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</si>
  <si>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</si>
  <si>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</si>
  <si>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</si>
  <si>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</si>
  <si>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</si>
  <si>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</si>
  <si>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</si>
  <si>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</si>
  <si>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</si>
  <si>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</si>
  <si>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</si>
  <si>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</si>
  <si>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</si>
  <si>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</si>
  <si>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</si>
  <si>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Dividend Yield Fund</t>
  </si>
  <si>
    <t>IDBI Healthcare Fund</t>
  </si>
  <si>
    <t>IDBI MIDCAP Fund</t>
  </si>
  <si>
    <t>IDBI Mutual Fund: Net Average Assets Under Management (AAUM) as on 31-Mar-2020
(All figures in Rs. Crore)</t>
  </si>
  <si>
    <t>Table showing State wise /Union Territory wise contribution to AAUM of category of schemes as on 31-March-2020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</si>
</sst>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 * #,##0.00_ ;_ * \-#,##0.00_ ;_ * &quot;-&quot;??_ ;_ @_ "/>
  </numFmts>
  <fonts count="15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  <font>
      <b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93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43" fontId="0" fillId="0" borderId="1" xfId="1" applyFont="1" applyBorder="1"/>
    <xf numFmtId="43" fontId="0" fillId="0" borderId="2" xfId="1" applyFont="1" applyBorder="1"/>
    <xf numFmtId="43" fontId="0" fillId="0" borderId="3" xfId="1" applyFont="1" applyBorder="1"/>
    <xf numFmtId="43" fontId="0" fillId="0" borderId="2" xfId="0" applyNumberFormat="1" applyBorder="1"/>
    <xf numFmtId="43" fontId="0" fillId="0" borderId="4" xfId="0" applyNumberFormat="1" applyBorder="1"/>
    <xf numFmtId="43" fontId="0" fillId="0" borderId="1" xfId="1" applyFont="1" applyFill="1" applyBorder="1"/>
    <xf numFmtId="43" fontId="0" fillId="0" borderId="4" xfId="0" applyNumberFormat="1" applyFill="1" applyBorder="1"/>
    <xf numFmtId="43" fontId="0" fillId="0" borderId="0" xfId="0" applyNumberFormat="1" applyBorder="1"/>
    <xf numFmtId="43" fontId="0" fillId="0" borderId="0" xfId="1" applyFont="1" applyBorder="1"/>
    <xf numFmtId="43" fontId="0" fillId="0" borderId="1" xfId="0" applyNumberForma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43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43" fontId="0" fillId="0" borderId="6" xfId="1" applyFont="1" applyFill="1" applyBorder="1"/>
    <xf numFmtId="164" fontId="0" fillId="0" borderId="0" xfId="0" applyNumberFormat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6" fillId="0" borderId="1" xfId="3" applyNumberFormat="1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43" fontId="0" fillId="0" borderId="1" xfId="1" applyFont="1" applyFill="1" applyBorder="1" applyAlignment="1">
      <alignment vertical="center"/>
    </xf>
    <xf numFmtId="43" fontId="0" fillId="0" borderId="1" xfId="1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43" fontId="14" fillId="0" borderId="1" xfId="1" applyFont="1" applyBorder="1" applyAlignment="1">
      <alignment horizontal="left" vertical="center"/>
    </xf>
    <xf numFmtId="43" fontId="13" fillId="0" borderId="1" xfId="1" applyFont="1" applyBorder="1" applyAlignment="1">
      <alignment vertical="center"/>
    </xf>
    <xf numFmtId="43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43" fontId="0" fillId="0" borderId="0" xfId="0" applyNumberFormat="1" applyFill="1" applyBorder="1"/>
    <xf numFmtId="43" fontId="0" fillId="0" borderId="0" xfId="0" applyNumberFormat="1" applyAlignment="1">
      <alignment vertical="center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C88"/>
  <sheetViews>
    <sheetView showGridLines="0" zoomScale="85" zoomScaleNormal="85" workbookViewId="0">
      <selection sqref="A1:A5"/>
    </sheetView>
  </sheetViews>
  <sheetFormatPr defaultRowHeight="12.75" x14ac:dyDescent="0.2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15.1406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67" width="12.42578125" style="3" bestFit="1" customWidth="1"/>
    <col min="68" max="16384" width="9.140625" style="3"/>
  </cols>
  <sheetData>
    <row r="1" spans="1:107" s="1" customFormat="1" ht="19.5" customHeight="1" thickBot="1" x14ac:dyDescent="0.35">
      <c r="A1" s="86" t="s">
        <v>75</v>
      </c>
      <c r="B1" s="63" t="s">
        <v>28</v>
      </c>
      <c r="C1" s="77" t="s">
        <v>129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9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0" customFormat="1" ht="18.75" customHeight="1" thickBot="1" x14ac:dyDescent="0.4">
      <c r="A2" s="87"/>
      <c r="B2" s="64"/>
      <c r="C2" s="65" t="s">
        <v>27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65" t="s">
        <v>25</v>
      </c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7"/>
      <c r="AQ2" s="65" t="s">
        <v>26</v>
      </c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7"/>
      <c r="BK2" s="80" t="s">
        <v>23</v>
      </c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</row>
    <row r="3" spans="1:107" s="12" customFormat="1" ht="18.75" thickBot="1" x14ac:dyDescent="0.4">
      <c r="A3" s="87"/>
      <c r="B3" s="64"/>
      <c r="C3" s="71" t="s">
        <v>120</v>
      </c>
      <c r="D3" s="72"/>
      <c r="E3" s="72"/>
      <c r="F3" s="72"/>
      <c r="G3" s="72"/>
      <c r="H3" s="72"/>
      <c r="I3" s="72"/>
      <c r="J3" s="72"/>
      <c r="K3" s="72"/>
      <c r="L3" s="73"/>
      <c r="M3" s="71" t="s">
        <v>121</v>
      </c>
      <c r="N3" s="72"/>
      <c r="O3" s="72"/>
      <c r="P3" s="72"/>
      <c r="Q3" s="72"/>
      <c r="R3" s="72"/>
      <c r="S3" s="72"/>
      <c r="T3" s="72"/>
      <c r="U3" s="72"/>
      <c r="V3" s="73"/>
      <c r="W3" s="71" t="s">
        <v>120</v>
      </c>
      <c r="X3" s="72"/>
      <c r="Y3" s="72"/>
      <c r="Z3" s="72"/>
      <c r="AA3" s="72"/>
      <c r="AB3" s="72"/>
      <c r="AC3" s="72"/>
      <c r="AD3" s="72"/>
      <c r="AE3" s="72"/>
      <c r="AF3" s="73"/>
      <c r="AG3" s="71" t="s">
        <v>121</v>
      </c>
      <c r="AH3" s="72"/>
      <c r="AI3" s="72"/>
      <c r="AJ3" s="72"/>
      <c r="AK3" s="72"/>
      <c r="AL3" s="72"/>
      <c r="AM3" s="72"/>
      <c r="AN3" s="72"/>
      <c r="AO3" s="72"/>
      <c r="AP3" s="73"/>
      <c r="AQ3" s="71" t="s">
        <v>120</v>
      </c>
      <c r="AR3" s="72"/>
      <c r="AS3" s="72"/>
      <c r="AT3" s="72"/>
      <c r="AU3" s="72"/>
      <c r="AV3" s="72"/>
      <c r="AW3" s="72"/>
      <c r="AX3" s="72"/>
      <c r="AY3" s="72"/>
      <c r="AZ3" s="73"/>
      <c r="BA3" s="71" t="s">
        <v>121</v>
      </c>
      <c r="BB3" s="72"/>
      <c r="BC3" s="72"/>
      <c r="BD3" s="72"/>
      <c r="BE3" s="72"/>
      <c r="BF3" s="72"/>
      <c r="BG3" s="72"/>
      <c r="BH3" s="72"/>
      <c r="BI3" s="72"/>
      <c r="BJ3" s="73"/>
      <c r="BK3" s="8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</row>
    <row r="4" spans="1:107" s="12" customFormat="1" ht="18" x14ac:dyDescent="0.35">
      <c r="A4" s="87"/>
      <c r="B4" s="64"/>
      <c r="C4" s="68" t="s">
        <v>34</v>
      </c>
      <c r="D4" s="69"/>
      <c r="E4" s="69"/>
      <c r="F4" s="69"/>
      <c r="G4" s="70"/>
      <c r="H4" s="68" t="s">
        <v>35</v>
      </c>
      <c r="I4" s="69"/>
      <c r="J4" s="69"/>
      <c r="K4" s="69"/>
      <c r="L4" s="70"/>
      <c r="M4" s="68" t="s">
        <v>34</v>
      </c>
      <c r="N4" s="69"/>
      <c r="O4" s="69"/>
      <c r="P4" s="69"/>
      <c r="Q4" s="70"/>
      <c r="R4" s="68" t="s">
        <v>35</v>
      </c>
      <c r="S4" s="69"/>
      <c r="T4" s="69"/>
      <c r="U4" s="69"/>
      <c r="V4" s="70"/>
      <c r="W4" s="68" t="s">
        <v>34</v>
      </c>
      <c r="X4" s="69"/>
      <c r="Y4" s="69"/>
      <c r="Z4" s="69"/>
      <c r="AA4" s="70"/>
      <c r="AB4" s="68" t="s">
        <v>35</v>
      </c>
      <c r="AC4" s="69"/>
      <c r="AD4" s="69"/>
      <c r="AE4" s="69"/>
      <c r="AF4" s="70"/>
      <c r="AG4" s="68" t="s">
        <v>34</v>
      </c>
      <c r="AH4" s="69"/>
      <c r="AI4" s="69"/>
      <c r="AJ4" s="69"/>
      <c r="AK4" s="70"/>
      <c r="AL4" s="68" t="s">
        <v>35</v>
      </c>
      <c r="AM4" s="69"/>
      <c r="AN4" s="69"/>
      <c r="AO4" s="69"/>
      <c r="AP4" s="70"/>
      <c r="AQ4" s="68" t="s">
        <v>34</v>
      </c>
      <c r="AR4" s="69"/>
      <c r="AS4" s="69"/>
      <c r="AT4" s="69"/>
      <c r="AU4" s="70"/>
      <c r="AV4" s="68" t="s">
        <v>35</v>
      </c>
      <c r="AW4" s="69"/>
      <c r="AX4" s="69"/>
      <c r="AY4" s="69"/>
      <c r="AZ4" s="70"/>
      <c r="BA4" s="68" t="s">
        <v>34</v>
      </c>
      <c r="BB4" s="69"/>
      <c r="BC4" s="69"/>
      <c r="BD4" s="69"/>
      <c r="BE4" s="70"/>
      <c r="BF4" s="68" t="s">
        <v>35</v>
      </c>
      <c r="BG4" s="69"/>
      <c r="BH4" s="69"/>
      <c r="BI4" s="69"/>
      <c r="BJ4" s="70"/>
      <c r="BK4" s="8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</row>
    <row r="5" spans="1:107" s="8" customFormat="1" ht="15" customHeight="1" x14ac:dyDescent="0.3">
      <c r="A5" s="87"/>
      <c r="B5" s="64"/>
      <c r="C5" s="14">
        <v>1</v>
      </c>
      <c r="D5" s="13">
        <v>2</v>
      </c>
      <c r="E5" s="13">
        <v>3</v>
      </c>
      <c r="F5" s="13">
        <v>4</v>
      </c>
      <c r="G5" s="15">
        <v>5</v>
      </c>
      <c r="H5" s="14">
        <v>1</v>
      </c>
      <c r="I5" s="13">
        <v>2</v>
      </c>
      <c r="J5" s="13">
        <v>3</v>
      </c>
      <c r="K5" s="13">
        <v>4</v>
      </c>
      <c r="L5" s="15">
        <v>5</v>
      </c>
      <c r="M5" s="14">
        <v>1</v>
      </c>
      <c r="N5" s="13">
        <v>2</v>
      </c>
      <c r="O5" s="13">
        <v>3</v>
      </c>
      <c r="P5" s="13">
        <v>4</v>
      </c>
      <c r="Q5" s="15">
        <v>5</v>
      </c>
      <c r="R5" s="14">
        <v>1</v>
      </c>
      <c r="S5" s="13">
        <v>2</v>
      </c>
      <c r="T5" s="13">
        <v>3</v>
      </c>
      <c r="U5" s="13">
        <v>4</v>
      </c>
      <c r="V5" s="15">
        <v>5</v>
      </c>
      <c r="W5" s="14">
        <v>1</v>
      </c>
      <c r="X5" s="13">
        <v>2</v>
      </c>
      <c r="Y5" s="13">
        <v>3</v>
      </c>
      <c r="Z5" s="13">
        <v>4</v>
      </c>
      <c r="AA5" s="15">
        <v>5</v>
      </c>
      <c r="AB5" s="14">
        <v>1</v>
      </c>
      <c r="AC5" s="13">
        <v>2</v>
      </c>
      <c r="AD5" s="13">
        <v>3</v>
      </c>
      <c r="AE5" s="13">
        <v>4</v>
      </c>
      <c r="AF5" s="15">
        <v>5</v>
      </c>
      <c r="AG5" s="14">
        <v>1</v>
      </c>
      <c r="AH5" s="13">
        <v>2</v>
      </c>
      <c r="AI5" s="13">
        <v>3</v>
      </c>
      <c r="AJ5" s="13">
        <v>4</v>
      </c>
      <c r="AK5" s="15">
        <v>5</v>
      </c>
      <c r="AL5" s="14">
        <v>1</v>
      </c>
      <c r="AM5" s="13">
        <v>2</v>
      </c>
      <c r="AN5" s="13">
        <v>3</v>
      </c>
      <c r="AO5" s="13">
        <v>4</v>
      </c>
      <c r="AP5" s="15">
        <v>5</v>
      </c>
      <c r="AQ5" s="14">
        <v>1</v>
      </c>
      <c r="AR5" s="13">
        <v>2</v>
      </c>
      <c r="AS5" s="13">
        <v>3</v>
      </c>
      <c r="AT5" s="13">
        <v>4</v>
      </c>
      <c r="AU5" s="15">
        <v>5</v>
      </c>
      <c r="AV5" s="14">
        <v>1</v>
      </c>
      <c r="AW5" s="13">
        <v>2</v>
      </c>
      <c r="AX5" s="13">
        <v>3</v>
      </c>
      <c r="AY5" s="13">
        <v>4</v>
      </c>
      <c r="AZ5" s="15">
        <v>5</v>
      </c>
      <c r="BA5" s="14">
        <v>1</v>
      </c>
      <c r="BB5" s="13">
        <v>2</v>
      </c>
      <c r="BC5" s="13">
        <v>3</v>
      </c>
      <c r="BD5" s="13">
        <v>4</v>
      </c>
      <c r="BE5" s="15">
        <v>5</v>
      </c>
      <c r="BF5" s="14">
        <v>1</v>
      </c>
      <c r="BG5" s="13">
        <v>2</v>
      </c>
      <c r="BH5" s="13">
        <v>3</v>
      </c>
      <c r="BI5" s="13">
        <v>4</v>
      </c>
      <c r="BJ5" s="15">
        <v>5</v>
      </c>
      <c r="BK5" s="82"/>
      <c r="BL5" s="5"/>
      <c r="BM5" s="5"/>
      <c r="BN5" s="5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</row>
    <row r="6" spans="1:107" x14ac:dyDescent="0.2">
      <c r="A6" s="16" t="s">
        <v>0</v>
      </c>
      <c r="B6" s="19" t="s">
        <v>6</v>
      </c>
      <c r="C6" s="74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6"/>
    </row>
    <row r="7" spans="1:107" x14ac:dyDescent="0.2">
      <c r="A7" s="16" t="s">
        <v>76</v>
      </c>
      <c r="B7" s="19" t="s">
        <v>12</v>
      </c>
      <c r="C7" s="74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6"/>
    </row>
    <row r="8" spans="1:107" x14ac:dyDescent="0.2">
      <c r="A8" s="16"/>
      <c r="B8" s="29" t="s">
        <v>101</v>
      </c>
      <c r="C8" s="35">
        <v>0</v>
      </c>
      <c r="D8" s="35">
        <v>89.59890374935442</v>
      </c>
      <c r="E8" s="35">
        <v>0</v>
      </c>
      <c r="F8" s="35">
        <v>0</v>
      </c>
      <c r="G8" s="35">
        <v>0</v>
      </c>
      <c r="H8" s="35">
        <v>3.7937338977186976</v>
      </c>
      <c r="I8" s="35">
        <v>318.70202381051314</v>
      </c>
      <c r="J8" s="35">
        <v>149.97611824661129</v>
      </c>
      <c r="K8" s="35">
        <v>0</v>
      </c>
      <c r="L8" s="35">
        <v>74.146878373536865</v>
      </c>
      <c r="M8" s="35">
        <v>0</v>
      </c>
      <c r="N8" s="35">
        <v>0</v>
      </c>
      <c r="O8" s="35">
        <v>0</v>
      </c>
      <c r="P8" s="35">
        <v>0</v>
      </c>
      <c r="Q8" s="35">
        <v>0</v>
      </c>
      <c r="R8" s="35">
        <v>2.1431906573286987</v>
      </c>
      <c r="S8" s="35">
        <v>556.89212590303362</v>
      </c>
      <c r="T8" s="35">
        <v>95.277354641256395</v>
      </c>
      <c r="U8" s="35">
        <v>0</v>
      </c>
      <c r="V8" s="35">
        <v>8.1302767614780027</v>
      </c>
      <c r="W8" s="35">
        <v>0</v>
      </c>
      <c r="X8" s="35">
        <v>0</v>
      </c>
      <c r="Y8" s="35">
        <v>0</v>
      </c>
      <c r="Z8" s="35">
        <v>0</v>
      </c>
      <c r="AA8" s="35">
        <v>0</v>
      </c>
      <c r="AB8" s="35">
        <v>3.398798049789503</v>
      </c>
      <c r="AC8" s="35">
        <v>70.609829230510499</v>
      </c>
      <c r="AD8" s="35">
        <v>12.952147144289601</v>
      </c>
      <c r="AE8" s="35">
        <v>0</v>
      </c>
      <c r="AF8" s="35">
        <v>90.310076750430724</v>
      </c>
      <c r="AG8" s="35">
        <v>0</v>
      </c>
      <c r="AH8" s="35">
        <v>0</v>
      </c>
      <c r="AI8" s="35">
        <v>0</v>
      </c>
      <c r="AJ8" s="35">
        <v>0</v>
      </c>
      <c r="AK8" s="35">
        <v>0</v>
      </c>
      <c r="AL8" s="35">
        <v>3.4798471588164941</v>
      </c>
      <c r="AM8" s="35">
        <v>23.808832232094193</v>
      </c>
      <c r="AN8" s="35">
        <v>201.86438641399738</v>
      </c>
      <c r="AO8" s="35">
        <v>0</v>
      </c>
      <c r="AP8" s="35">
        <v>33.174963129434062</v>
      </c>
      <c r="AQ8" s="35">
        <v>0</v>
      </c>
      <c r="AR8" s="35">
        <v>0</v>
      </c>
      <c r="AS8" s="35">
        <v>0</v>
      </c>
      <c r="AT8" s="35">
        <v>0</v>
      </c>
      <c r="AU8" s="35">
        <v>0</v>
      </c>
      <c r="AV8" s="35">
        <v>5.2644279168418038</v>
      </c>
      <c r="AW8" s="35">
        <v>41.703054557061769</v>
      </c>
      <c r="AX8" s="35">
        <v>5.7520519840966999</v>
      </c>
      <c r="AY8" s="35">
        <v>0</v>
      </c>
      <c r="AZ8" s="35">
        <v>38.279579391958301</v>
      </c>
      <c r="BA8" s="35">
        <v>0</v>
      </c>
      <c r="BB8" s="35">
        <v>0</v>
      </c>
      <c r="BC8" s="35">
        <v>0</v>
      </c>
      <c r="BD8" s="35">
        <v>0</v>
      </c>
      <c r="BE8" s="35">
        <v>0</v>
      </c>
      <c r="BF8" s="35">
        <v>1.2258278518260999</v>
      </c>
      <c r="BG8" s="35">
        <v>0.44001626251590004</v>
      </c>
      <c r="BH8" s="35">
        <v>17.458751664483302</v>
      </c>
      <c r="BI8" s="35">
        <v>0</v>
      </c>
      <c r="BJ8" s="35">
        <v>2.2299202889979006</v>
      </c>
      <c r="BK8" s="36">
        <f>SUM(C8:BJ8)</f>
        <v>1850.6131160679752</v>
      </c>
    </row>
    <row r="9" spans="1:107" x14ac:dyDescent="0.2">
      <c r="A9" s="16"/>
      <c r="B9" s="21" t="s">
        <v>85</v>
      </c>
      <c r="C9" s="33">
        <f t="shared" ref="C9:BJ9" si="0">SUM(C8)</f>
        <v>0</v>
      </c>
      <c r="D9" s="33">
        <f t="shared" si="0"/>
        <v>89.59890374935442</v>
      </c>
      <c r="E9" s="33">
        <f t="shared" si="0"/>
        <v>0</v>
      </c>
      <c r="F9" s="33">
        <f t="shared" si="0"/>
        <v>0</v>
      </c>
      <c r="G9" s="33">
        <f t="shared" si="0"/>
        <v>0</v>
      </c>
      <c r="H9" s="33">
        <f t="shared" si="0"/>
        <v>3.7937338977186976</v>
      </c>
      <c r="I9" s="33">
        <f t="shared" si="0"/>
        <v>318.70202381051314</v>
      </c>
      <c r="J9" s="33">
        <f t="shared" si="0"/>
        <v>149.97611824661129</v>
      </c>
      <c r="K9" s="33">
        <f t="shared" si="0"/>
        <v>0</v>
      </c>
      <c r="L9" s="33">
        <f t="shared" si="0"/>
        <v>74.146878373536865</v>
      </c>
      <c r="M9" s="33">
        <f t="shared" si="0"/>
        <v>0</v>
      </c>
      <c r="N9" s="33">
        <f t="shared" si="0"/>
        <v>0</v>
      </c>
      <c r="O9" s="33">
        <f t="shared" si="0"/>
        <v>0</v>
      </c>
      <c r="P9" s="33">
        <f t="shared" si="0"/>
        <v>0</v>
      </c>
      <c r="Q9" s="33">
        <f t="shared" si="0"/>
        <v>0</v>
      </c>
      <c r="R9" s="33">
        <f t="shared" si="0"/>
        <v>2.1431906573286987</v>
      </c>
      <c r="S9" s="33">
        <f t="shared" si="0"/>
        <v>556.89212590303362</v>
      </c>
      <c r="T9" s="33">
        <f t="shared" si="0"/>
        <v>95.277354641256395</v>
      </c>
      <c r="U9" s="33">
        <f t="shared" si="0"/>
        <v>0</v>
      </c>
      <c r="V9" s="33">
        <f t="shared" si="0"/>
        <v>8.1302767614780027</v>
      </c>
      <c r="W9" s="33">
        <f t="shared" si="0"/>
        <v>0</v>
      </c>
      <c r="X9" s="33">
        <f t="shared" si="0"/>
        <v>0</v>
      </c>
      <c r="Y9" s="33">
        <f t="shared" si="0"/>
        <v>0</v>
      </c>
      <c r="Z9" s="33">
        <f t="shared" si="0"/>
        <v>0</v>
      </c>
      <c r="AA9" s="33">
        <f t="shared" si="0"/>
        <v>0</v>
      </c>
      <c r="AB9" s="33">
        <f t="shared" si="0"/>
        <v>3.398798049789503</v>
      </c>
      <c r="AC9" s="33">
        <f t="shared" si="0"/>
        <v>70.609829230510499</v>
      </c>
      <c r="AD9" s="33">
        <f t="shared" si="0"/>
        <v>12.952147144289601</v>
      </c>
      <c r="AE9" s="33">
        <f t="shared" si="0"/>
        <v>0</v>
      </c>
      <c r="AF9" s="33">
        <f t="shared" si="0"/>
        <v>90.310076750430724</v>
      </c>
      <c r="AG9" s="33">
        <f t="shared" si="0"/>
        <v>0</v>
      </c>
      <c r="AH9" s="33">
        <f t="shared" si="0"/>
        <v>0</v>
      </c>
      <c r="AI9" s="33">
        <f t="shared" si="0"/>
        <v>0</v>
      </c>
      <c r="AJ9" s="33">
        <f t="shared" si="0"/>
        <v>0</v>
      </c>
      <c r="AK9" s="33">
        <f t="shared" si="0"/>
        <v>0</v>
      </c>
      <c r="AL9" s="33">
        <f t="shared" si="0"/>
        <v>3.4798471588164941</v>
      </c>
      <c r="AM9" s="33">
        <f t="shared" si="0"/>
        <v>23.808832232094193</v>
      </c>
      <c r="AN9" s="33">
        <f t="shared" si="0"/>
        <v>201.86438641399738</v>
      </c>
      <c r="AO9" s="33">
        <f t="shared" si="0"/>
        <v>0</v>
      </c>
      <c r="AP9" s="33">
        <f t="shared" si="0"/>
        <v>33.174963129434062</v>
      </c>
      <c r="AQ9" s="33">
        <f t="shared" si="0"/>
        <v>0</v>
      </c>
      <c r="AR9" s="33">
        <f t="shared" si="0"/>
        <v>0</v>
      </c>
      <c r="AS9" s="33">
        <f t="shared" si="0"/>
        <v>0</v>
      </c>
      <c r="AT9" s="33">
        <f t="shared" si="0"/>
        <v>0</v>
      </c>
      <c r="AU9" s="33">
        <f t="shared" si="0"/>
        <v>0</v>
      </c>
      <c r="AV9" s="33">
        <f>(SUM(AV8))</f>
        <v>5.2644279168418038</v>
      </c>
      <c r="AW9" s="33">
        <f>(SUM(AW8))</f>
        <v>41.703054557061769</v>
      </c>
      <c r="AX9" s="33">
        <f t="shared" si="0"/>
        <v>5.7520519840966999</v>
      </c>
      <c r="AY9" s="33">
        <f t="shared" si="0"/>
        <v>0</v>
      </c>
      <c r="AZ9" s="33">
        <f t="shared" si="0"/>
        <v>38.279579391958301</v>
      </c>
      <c r="BA9" s="33">
        <f t="shared" si="0"/>
        <v>0</v>
      </c>
      <c r="BB9" s="33">
        <f t="shared" si="0"/>
        <v>0</v>
      </c>
      <c r="BC9" s="33">
        <f t="shared" si="0"/>
        <v>0</v>
      </c>
      <c r="BD9" s="33">
        <f t="shared" si="0"/>
        <v>0</v>
      </c>
      <c r="BE9" s="33">
        <f t="shared" si="0"/>
        <v>0</v>
      </c>
      <c r="BF9" s="33">
        <f t="shared" si="0"/>
        <v>1.2258278518260999</v>
      </c>
      <c r="BG9" s="33">
        <f t="shared" si="0"/>
        <v>0.44001626251590004</v>
      </c>
      <c r="BH9" s="33">
        <f t="shared" si="0"/>
        <v>17.458751664483302</v>
      </c>
      <c r="BI9" s="33">
        <f t="shared" si="0"/>
        <v>0</v>
      </c>
      <c r="BJ9" s="33">
        <f t="shared" si="0"/>
        <v>2.2299202889979006</v>
      </c>
      <c r="BK9" s="31">
        <f>SUM(BK8)</f>
        <v>1850.6131160679752</v>
      </c>
    </row>
    <row r="10" spans="1:107" x14ac:dyDescent="0.2">
      <c r="A10" s="16" t="s">
        <v>77</v>
      </c>
      <c r="B10" s="20" t="s">
        <v>3</v>
      </c>
      <c r="C10" s="74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6"/>
    </row>
    <row r="11" spans="1:107" x14ac:dyDescent="0.2">
      <c r="A11" s="16"/>
      <c r="B11" s="29" t="s">
        <v>102</v>
      </c>
      <c r="C11" s="35">
        <v>0</v>
      </c>
      <c r="D11" s="35">
        <v>0.71406363661289995</v>
      </c>
      <c r="E11" s="35">
        <v>0</v>
      </c>
      <c r="F11" s="35">
        <v>0</v>
      </c>
      <c r="G11" s="35">
        <v>0</v>
      </c>
      <c r="H11" s="35">
        <v>0.16153854186910005</v>
      </c>
      <c r="I11" s="35">
        <v>5.3787705967700009E-2</v>
      </c>
      <c r="J11" s="35">
        <v>5.7049164064500002E-2</v>
      </c>
      <c r="K11" s="35">
        <v>0</v>
      </c>
      <c r="L11" s="35">
        <v>4.7029227090644001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0.1332247904495</v>
      </c>
      <c r="S11" s="35">
        <v>0</v>
      </c>
      <c r="T11" s="35">
        <v>0</v>
      </c>
      <c r="U11" s="35">
        <v>0</v>
      </c>
      <c r="V11" s="35">
        <v>0.23514064990309999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0.87367076521870002</v>
      </c>
      <c r="AC11" s="35">
        <v>0.24094721603219998</v>
      </c>
      <c r="AD11" s="35">
        <v>0</v>
      </c>
      <c r="AE11" s="35">
        <v>0</v>
      </c>
      <c r="AF11" s="35">
        <v>1.4765137943861002</v>
      </c>
      <c r="AG11" s="35">
        <v>0</v>
      </c>
      <c r="AH11" s="35">
        <v>0</v>
      </c>
      <c r="AI11" s="35">
        <v>0</v>
      </c>
      <c r="AJ11" s="35">
        <v>0</v>
      </c>
      <c r="AK11" s="35">
        <v>0</v>
      </c>
      <c r="AL11" s="35">
        <v>0.74097190066900098</v>
      </c>
      <c r="AM11" s="35">
        <v>0</v>
      </c>
      <c r="AN11" s="35">
        <v>0.23984787048379999</v>
      </c>
      <c r="AO11" s="35">
        <v>0</v>
      </c>
      <c r="AP11" s="35">
        <v>0.9066428241283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  <c r="AV11" s="35">
        <v>0.2094293325786</v>
      </c>
      <c r="AW11" s="35">
        <v>2.0148033878062002</v>
      </c>
      <c r="AX11" s="35">
        <v>6.1437169017096007</v>
      </c>
      <c r="AY11" s="35">
        <v>0</v>
      </c>
      <c r="AZ11" s="35">
        <v>0.70692852996740008</v>
      </c>
      <c r="BA11" s="35">
        <v>0</v>
      </c>
      <c r="BB11" s="35">
        <v>0</v>
      </c>
      <c r="BC11" s="35">
        <v>0</v>
      </c>
      <c r="BD11" s="35">
        <v>0</v>
      </c>
      <c r="BE11" s="35">
        <v>0</v>
      </c>
      <c r="BF11" s="35">
        <v>0.1096332747406</v>
      </c>
      <c r="BG11" s="35">
        <v>4.96133339031E-2</v>
      </c>
      <c r="BH11" s="35">
        <v>0</v>
      </c>
      <c r="BI11" s="35">
        <v>0</v>
      </c>
      <c r="BJ11" s="35">
        <v>0</v>
      </c>
      <c r="BK11" s="36">
        <f>SUM(C11:BJ11)</f>
        <v>19.770446329554801</v>
      </c>
      <c r="BL11" s="37"/>
      <c r="BO11" s="37"/>
    </row>
    <row r="12" spans="1:107" x14ac:dyDescent="0.2">
      <c r="A12" s="16"/>
      <c r="B12" s="21" t="s">
        <v>86</v>
      </c>
      <c r="C12" s="33">
        <f t="shared" ref="C12:BJ12" si="1">SUM(C11)</f>
        <v>0</v>
      </c>
      <c r="D12" s="33">
        <f t="shared" si="1"/>
        <v>0.71406363661289995</v>
      </c>
      <c r="E12" s="33">
        <f t="shared" si="1"/>
        <v>0</v>
      </c>
      <c r="F12" s="33">
        <f t="shared" si="1"/>
        <v>0</v>
      </c>
      <c r="G12" s="33">
        <f t="shared" si="1"/>
        <v>0</v>
      </c>
      <c r="H12" s="33">
        <f t="shared" si="1"/>
        <v>0.16153854186910005</v>
      </c>
      <c r="I12" s="33">
        <f t="shared" si="1"/>
        <v>5.3787705967700009E-2</v>
      </c>
      <c r="J12" s="33">
        <f t="shared" si="1"/>
        <v>5.7049164064500002E-2</v>
      </c>
      <c r="K12" s="33">
        <f t="shared" si="1"/>
        <v>0</v>
      </c>
      <c r="L12" s="33">
        <f t="shared" si="1"/>
        <v>4.7029227090644001</v>
      </c>
      <c r="M12" s="33">
        <f t="shared" si="1"/>
        <v>0</v>
      </c>
      <c r="N12" s="33">
        <f t="shared" si="1"/>
        <v>0</v>
      </c>
      <c r="O12" s="33">
        <f t="shared" si="1"/>
        <v>0</v>
      </c>
      <c r="P12" s="33">
        <f t="shared" si="1"/>
        <v>0</v>
      </c>
      <c r="Q12" s="33">
        <f t="shared" si="1"/>
        <v>0</v>
      </c>
      <c r="R12" s="33">
        <f t="shared" si="1"/>
        <v>0.1332247904495</v>
      </c>
      <c r="S12" s="33">
        <f t="shared" si="1"/>
        <v>0</v>
      </c>
      <c r="T12" s="33">
        <f t="shared" si="1"/>
        <v>0</v>
      </c>
      <c r="U12" s="33">
        <f t="shared" si="1"/>
        <v>0</v>
      </c>
      <c r="V12" s="33">
        <f t="shared" si="1"/>
        <v>0.23514064990309999</v>
      </c>
      <c r="W12" s="33">
        <f t="shared" si="1"/>
        <v>0</v>
      </c>
      <c r="X12" s="33">
        <f t="shared" si="1"/>
        <v>0</v>
      </c>
      <c r="Y12" s="33">
        <f t="shared" si="1"/>
        <v>0</v>
      </c>
      <c r="Z12" s="33">
        <f t="shared" si="1"/>
        <v>0</v>
      </c>
      <c r="AA12" s="33">
        <f t="shared" si="1"/>
        <v>0</v>
      </c>
      <c r="AB12" s="33">
        <f t="shared" si="1"/>
        <v>0.87367076521870002</v>
      </c>
      <c r="AC12" s="33">
        <f t="shared" si="1"/>
        <v>0.24094721603219998</v>
      </c>
      <c r="AD12" s="33">
        <f t="shared" si="1"/>
        <v>0</v>
      </c>
      <c r="AE12" s="33">
        <f t="shared" si="1"/>
        <v>0</v>
      </c>
      <c r="AF12" s="33">
        <f t="shared" si="1"/>
        <v>1.4765137943861002</v>
      </c>
      <c r="AG12" s="33">
        <f t="shared" si="1"/>
        <v>0</v>
      </c>
      <c r="AH12" s="33">
        <f t="shared" si="1"/>
        <v>0</v>
      </c>
      <c r="AI12" s="33">
        <f t="shared" si="1"/>
        <v>0</v>
      </c>
      <c r="AJ12" s="33">
        <f t="shared" si="1"/>
        <v>0</v>
      </c>
      <c r="AK12" s="33">
        <f t="shared" si="1"/>
        <v>0</v>
      </c>
      <c r="AL12" s="33">
        <f t="shared" si="1"/>
        <v>0.74097190066900098</v>
      </c>
      <c r="AM12" s="33">
        <f t="shared" si="1"/>
        <v>0</v>
      </c>
      <c r="AN12" s="33">
        <f t="shared" si="1"/>
        <v>0.23984787048379999</v>
      </c>
      <c r="AO12" s="33">
        <f t="shared" si="1"/>
        <v>0</v>
      </c>
      <c r="AP12" s="33">
        <f t="shared" si="1"/>
        <v>0.9066428241283</v>
      </c>
      <c r="AQ12" s="33">
        <f t="shared" si="1"/>
        <v>0</v>
      </c>
      <c r="AR12" s="33">
        <f t="shared" si="1"/>
        <v>0</v>
      </c>
      <c r="AS12" s="33">
        <f t="shared" si="1"/>
        <v>0</v>
      </c>
      <c r="AT12" s="33">
        <f t="shared" si="1"/>
        <v>0</v>
      </c>
      <c r="AU12" s="33">
        <f t="shared" si="1"/>
        <v>0</v>
      </c>
      <c r="AV12" s="33">
        <f>(SUM(AV11))</f>
        <v>0.2094293325786</v>
      </c>
      <c r="AW12" s="33">
        <f>(SUM(AW11))</f>
        <v>2.0148033878062002</v>
      </c>
      <c r="AX12" s="33">
        <f t="shared" si="1"/>
        <v>6.1437169017096007</v>
      </c>
      <c r="AY12" s="33">
        <f t="shared" si="1"/>
        <v>0</v>
      </c>
      <c r="AZ12" s="33">
        <f t="shared" si="1"/>
        <v>0.70692852996740008</v>
      </c>
      <c r="BA12" s="33">
        <f t="shared" si="1"/>
        <v>0</v>
      </c>
      <c r="BB12" s="33">
        <f t="shared" si="1"/>
        <v>0</v>
      </c>
      <c r="BC12" s="33">
        <f t="shared" si="1"/>
        <v>0</v>
      </c>
      <c r="BD12" s="33">
        <f t="shared" si="1"/>
        <v>0</v>
      </c>
      <c r="BE12" s="33">
        <f t="shared" si="1"/>
        <v>0</v>
      </c>
      <c r="BF12" s="33">
        <f t="shared" si="1"/>
        <v>0.1096332747406</v>
      </c>
      <c r="BG12" s="33">
        <f t="shared" si="1"/>
        <v>4.96133339031E-2</v>
      </c>
      <c r="BH12" s="33">
        <f t="shared" si="1"/>
        <v>0</v>
      </c>
      <c r="BI12" s="33">
        <f t="shared" si="1"/>
        <v>0</v>
      </c>
      <c r="BJ12" s="33">
        <f t="shared" si="1"/>
        <v>0</v>
      </c>
      <c r="BK12" s="34">
        <f>SUM(BK11)</f>
        <v>19.770446329554801</v>
      </c>
    </row>
    <row r="13" spans="1:107" x14ac:dyDescent="0.2">
      <c r="A13" s="16" t="s">
        <v>78</v>
      </c>
      <c r="B13" s="20" t="s">
        <v>10</v>
      </c>
      <c r="C13" s="74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6"/>
    </row>
    <row r="14" spans="1:107" x14ac:dyDescent="0.2">
      <c r="A14" s="16"/>
      <c r="B14" s="21" t="s">
        <v>36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0</v>
      </c>
      <c r="AQ14" s="35">
        <v>0</v>
      </c>
      <c r="AR14" s="35">
        <v>0</v>
      </c>
      <c r="AS14" s="35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0</v>
      </c>
      <c r="AY14" s="35">
        <v>0</v>
      </c>
      <c r="AZ14" s="35">
        <v>0</v>
      </c>
      <c r="BA14" s="35">
        <v>0</v>
      </c>
      <c r="BB14" s="35">
        <v>0</v>
      </c>
      <c r="BC14" s="35">
        <v>0</v>
      </c>
      <c r="BD14" s="35">
        <v>0</v>
      </c>
      <c r="BE14" s="35">
        <v>0</v>
      </c>
      <c r="BF14" s="35">
        <v>0</v>
      </c>
      <c r="BG14" s="35">
        <v>0</v>
      </c>
      <c r="BH14" s="35">
        <v>0</v>
      </c>
      <c r="BI14" s="35">
        <v>0</v>
      </c>
      <c r="BJ14" s="35">
        <v>0</v>
      </c>
      <c r="BK14" s="36">
        <f t="shared" ref="BK14" si="2">SUM(C14:BJ14)</f>
        <v>0</v>
      </c>
    </row>
    <row r="15" spans="1:107" x14ac:dyDescent="0.2">
      <c r="A15" s="16"/>
      <c r="B15" s="21" t="s">
        <v>93</v>
      </c>
      <c r="C15" s="34">
        <f t="shared" ref="C15:AH15" si="3">SUM(C14:C14)</f>
        <v>0</v>
      </c>
      <c r="D15" s="34">
        <f t="shared" si="3"/>
        <v>0</v>
      </c>
      <c r="E15" s="34">
        <f t="shared" si="3"/>
        <v>0</v>
      </c>
      <c r="F15" s="34">
        <f t="shared" si="3"/>
        <v>0</v>
      </c>
      <c r="G15" s="34">
        <f t="shared" si="3"/>
        <v>0</v>
      </c>
      <c r="H15" s="34">
        <f t="shared" si="3"/>
        <v>0</v>
      </c>
      <c r="I15" s="34">
        <f t="shared" si="3"/>
        <v>0</v>
      </c>
      <c r="J15" s="34">
        <f t="shared" si="3"/>
        <v>0</v>
      </c>
      <c r="K15" s="34">
        <f t="shared" si="3"/>
        <v>0</v>
      </c>
      <c r="L15" s="34">
        <f t="shared" si="3"/>
        <v>0</v>
      </c>
      <c r="M15" s="34">
        <f t="shared" si="3"/>
        <v>0</v>
      </c>
      <c r="N15" s="34">
        <f t="shared" si="3"/>
        <v>0</v>
      </c>
      <c r="O15" s="34">
        <f t="shared" si="3"/>
        <v>0</v>
      </c>
      <c r="P15" s="34">
        <f t="shared" si="3"/>
        <v>0</v>
      </c>
      <c r="Q15" s="34">
        <f t="shared" si="3"/>
        <v>0</v>
      </c>
      <c r="R15" s="34">
        <f t="shared" si="3"/>
        <v>0</v>
      </c>
      <c r="S15" s="34">
        <f t="shared" si="3"/>
        <v>0</v>
      </c>
      <c r="T15" s="34">
        <f t="shared" si="3"/>
        <v>0</v>
      </c>
      <c r="U15" s="34">
        <f t="shared" si="3"/>
        <v>0</v>
      </c>
      <c r="V15" s="34">
        <f t="shared" si="3"/>
        <v>0</v>
      </c>
      <c r="W15" s="34">
        <f t="shared" si="3"/>
        <v>0</v>
      </c>
      <c r="X15" s="34">
        <f t="shared" si="3"/>
        <v>0</v>
      </c>
      <c r="Y15" s="34">
        <f t="shared" si="3"/>
        <v>0</v>
      </c>
      <c r="Z15" s="34">
        <f t="shared" si="3"/>
        <v>0</v>
      </c>
      <c r="AA15" s="34">
        <f t="shared" si="3"/>
        <v>0</v>
      </c>
      <c r="AB15" s="34">
        <f t="shared" si="3"/>
        <v>0</v>
      </c>
      <c r="AC15" s="34">
        <f t="shared" si="3"/>
        <v>0</v>
      </c>
      <c r="AD15" s="34">
        <f t="shared" si="3"/>
        <v>0</v>
      </c>
      <c r="AE15" s="34">
        <f t="shared" si="3"/>
        <v>0</v>
      </c>
      <c r="AF15" s="34">
        <f t="shared" si="3"/>
        <v>0</v>
      </c>
      <c r="AG15" s="34">
        <f t="shared" si="3"/>
        <v>0</v>
      </c>
      <c r="AH15" s="34">
        <f t="shared" si="3"/>
        <v>0</v>
      </c>
      <c r="AI15" s="34">
        <f t="shared" ref="AI15:BK15" si="4">SUM(AI14:AI14)</f>
        <v>0</v>
      </c>
      <c r="AJ15" s="34">
        <f t="shared" si="4"/>
        <v>0</v>
      </c>
      <c r="AK15" s="34">
        <f t="shared" si="4"/>
        <v>0</v>
      </c>
      <c r="AL15" s="34">
        <f t="shared" si="4"/>
        <v>0</v>
      </c>
      <c r="AM15" s="34">
        <f t="shared" si="4"/>
        <v>0</v>
      </c>
      <c r="AN15" s="34">
        <f t="shared" si="4"/>
        <v>0</v>
      </c>
      <c r="AO15" s="34">
        <f t="shared" si="4"/>
        <v>0</v>
      </c>
      <c r="AP15" s="34">
        <f t="shared" si="4"/>
        <v>0</v>
      </c>
      <c r="AQ15" s="34">
        <f t="shared" si="4"/>
        <v>0</v>
      </c>
      <c r="AR15" s="34">
        <f t="shared" si="4"/>
        <v>0</v>
      </c>
      <c r="AS15" s="34">
        <f t="shared" si="4"/>
        <v>0</v>
      </c>
      <c r="AT15" s="34">
        <f t="shared" si="4"/>
        <v>0</v>
      </c>
      <c r="AU15" s="34">
        <f t="shared" si="4"/>
        <v>0</v>
      </c>
      <c r="AV15" s="34">
        <f t="shared" si="4"/>
        <v>0</v>
      </c>
      <c r="AW15" s="34">
        <f t="shared" si="4"/>
        <v>0</v>
      </c>
      <c r="AX15" s="34">
        <f t="shared" si="4"/>
        <v>0</v>
      </c>
      <c r="AY15" s="34">
        <f t="shared" si="4"/>
        <v>0</v>
      </c>
      <c r="AZ15" s="34">
        <f t="shared" si="4"/>
        <v>0</v>
      </c>
      <c r="BA15" s="34">
        <f t="shared" si="4"/>
        <v>0</v>
      </c>
      <c r="BB15" s="34">
        <f t="shared" si="4"/>
        <v>0</v>
      </c>
      <c r="BC15" s="34">
        <f t="shared" si="4"/>
        <v>0</v>
      </c>
      <c r="BD15" s="34">
        <f t="shared" si="4"/>
        <v>0</v>
      </c>
      <c r="BE15" s="34">
        <f t="shared" si="4"/>
        <v>0</v>
      </c>
      <c r="BF15" s="34">
        <f t="shared" si="4"/>
        <v>0</v>
      </c>
      <c r="BG15" s="34">
        <f t="shared" si="4"/>
        <v>0</v>
      </c>
      <c r="BH15" s="34">
        <f t="shared" si="4"/>
        <v>0</v>
      </c>
      <c r="BI15" s="34">
        <f t="shared" si="4"/>
        <v>0</v>
      </c>
      <c r="BJ15" s="34">
        <f t="shared" si="4"/>
        <v>0</v>
      </c>
      <c r="BK15" s="34">
        <f t="shared" si="4"/>
        <v>0</v>
      </c>
    </row>
    <row r="16" spans="1:107" x14ac:dyDescent="0.2">
      <c r="A16" s="16" t="s">
        <v>79</v>
      </c>
      <c r="B16" s="20" t="s">
        <v>13</v>
      </c>
      <c r="C16" s="74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6"/>
    </row>
    <row r="17" spans="1:67" x14ac:dyDescent="0.2">
      <c r="A17" s="16"/>
      <c r="B17" s="21" t="s">
        <v>36</v>
      </c>
      <c r="C17" s="31">
        <v>0</v>
      </c>
      <c r="D17" s="30">
        <v>0</v>
      </c>
      <c r="E17" s="30">
        <v>0</v>
      </c>
      <c r="F17" s="30">
        <v>0</v>
      </c>
      <c r="G17" s="32">
        <v>0</v>
      </c>
      <c r="H17" s="31">
        <v>0</v>
      </c>
      <c r="I17" s="30">
        <v>0</v>
      </c>
      <c r="J17" s="30">
        <v>0</v>
      </c>
      <c r="K17" s="30">
        <v>0</v>
      </c>
      <c r="L17" s="32">
        <v>0</v>
      </c>
      <c r="M17" s="31">
        <v>0</v>
      </c>
      <c r="N17" s="30">
        <v>0</v>
      </c>
      <c r="O17" s="30">
        <v>0</v>
      </c>
      <c r="P17" s="30">
        <v>0</v>
      </c>
      <c r="Q17" s="32">
        <v>0</v>
      </c>
      <c r="R17" s="31">
        <v>0</v>
      </c>
      <c r="S17" s="30">
        <v>0</v>
      </c>
      <c r="T17" s="30">
        <v>0</v>
      </c>
      <c r="U17" s="30">
        <v>0</v>
      </c>
      <c r="V17" s="32">
        <v>0</v>
      </c>
      <c r="W17" s="31">
        <v>0</v>
      </c>
      <c r="X17" s="30">
        <v>0</v>
      </c>
      <c r="Y17" s="30">
        <v>0</v>
      </c>
      <c r="Z17" s="30">
        <v>0</v>
      </c>
      <c r="AA17" s="32">
        <v>0</v>
      </c>
      <c r="AB17" s="31">
        <v>0</v>
      </c>
      <c r="AC17" s="30">
        <v>0</v>
      </c>
      <c r="AD17" s="30">
        <v>0</v>
      </c>
      <c r="AE17" s="30">
        <v>0</v>
      </c>
      <c r="AF17" s="32">
        <v>0</v>
      </c>
      <c r="AG17" s="31">
        <v>0</v>
      </c>
      <c r="AH17" s="30">
        <v>0</v>
      </c>
      <c r="AI17" s="30">
        <v>0</v>
      </c>
      <c r="AJ17" s="30">
        <v>0</v>
      </c>
      <c r="AK17" s="32">
        <v>0</v>
      </c>
      <c r="AL17" s="31">
        <v>0</v>
      </c>
      <c r="AM17" s="30">
        <v>0</v>
      </c>
      <c r="AN17" s="30">
        <v>0</v>
      </c>
      <c r="AO17" s="30">
        <v>0</v>
      </c>
      <c r="AP17" s="32">
        <v>0</v>
      </c>
      <c r="AQ17" s="31">
        <v>0</v>
      </c>
      <c r="AR17" s="30">
        <v>0</v>
      </c>
      <c r="AS17" s="30">
        <v>0</v>
      </c>
      <c r="AT17" s="30">
        <v>0</v>
      </c>
      <c r="AU17" s="32">
        <v>0</v>
      </c>
      <c r="AV17" s="31">
        <v>0</v>
      </c>
      <c r="AW17" s="30">
        <v>0</v>
      </c>
      <c r="AX17" s="30">
        <v>0</v>
      </c>
      <c r="AY17" s="30">
        <v>0</v>
      </c>
      <c r="AZ17" s="32">
        <v>0</v>
      </c>
      <c r="BA17" s="31">
        <v>0</v>
      </c>
      <c r="BB17" s="30">
        <v>0</v>
      </c>
      <c r="BC17" s="30">
        <v>0</v>
      </c>
      <c r="BD17" s="30">
        <v>0</v>
      </c>
      <c r="BE17" s="32">
        <v>0</v>
      </c>
      <c r="BF17" s="31">
        <v>0</v>
      </c>
      <c r="BG17" s="30">
        <v>0</v>
      </c>
      <c r="BH17" s="30">
        <v>0</v>
      </c>
      <c r="BI17" s="30">
        <v>0</v>
      </c>
      <c r="BJ17" s="32">
        <v>0</v>
      </c>
      <c r="BK17" s="36">
        <f>SUM(C17:BJ17)</f>
        <v>0</v>
      </c>
    </row>
    <row r="18" spans="1:67" x14ac:dyDescent="0.2">
      <c r="A18" s="16"/>
      <c r="B18" s="21" t="s">
        <v>92</v>
      </c>
      <c r="C18" s="33">
        <f t="shared" ref="C18:BJ18" si="5">SUM(C17)</f>
        <v>0</v>
      </c>
      <c r="D18" s="33">
        <f t="shared" si="5"/>
        <v>0</v>
      </c>
      <c r="E18" s="33">
        <f t="shared" si="5"/>
        <v>0</v>
      </c>
      <c r="F18" s="33">
        <f t="shared" si="5"/>
        <v>0</v>
      </c>
      <c r="G18" s="33">
        <f t="shared" si="5"/>
        <v>0</v>
      </c>
      <c r="H18" s="33">
        <f t="shared" si="5"/>
        <v>0</v>
      </c>
      <c r="I18" s="33">
        <f t="shared" si="5"/>
        <v>0</v>
      </c>
      <c r="J18" s="33">
        <f t="shared" si="5"/>
        <v>0</v>
      </c>
      <c r="K18" s="33">
        <f t="shared" si="5"/>
        <v>0</v>
      </c>
      <c r="L18" s="33">
        <f t="shared" si="5"/>
        <v>0</v>
      </c>
      <c r="M18" s="33">
        <f t="shared" si="5"/>
        <v>0</v>
      </c>
      <c r="N18" s="33">
        <f t="shared" si="5"/>
        <v>0</v>
      </c>
      <c r="O18" s="33">
        <f t="shared" si="5"/>
        <v>0</v>
      </c>
      <c r="P18" s="33">
        <f t="shared" si="5"/>
        <v>0</v>
      </c>
      <c r="Q18" s="33">
        <f t="shared" si="5"/>
        <v>0</v>
      </c>
      <c r="R18" s="33">
        <f t="shared" si="5"/>
        <v>0</v>
      </c>
      <c r="S18" s="33">
        <f t="shared" si="5"/>
        <v>0</v>
      </c>
      <c r="T18" s="33">
        <f t="shared" si="5"/>
        <v>0</v>
      </c>
      <c r="U18" s="33">
        <f t="shared" si="5"/>
        <v>0</v>
      </c>
      <c r="V18" s="33">
        <f t="shared" si="5"/>
        <v>0</v>
      </c>
      <c r="W18" s="33">
        <f t="shared" si="5"/>
        <v>0</v>
      </c>
      <c r="X18" s="33">
        <f t="shared" si="5"/>
        <v>0</v>
      </c>
      <c r="Y18" s="33">
        <f t="shared" si="5"/>
        <v>0</v>
      </c>
      <c r="Z18" s="33">
        <f t="shared" si="5"/>
        <v>0</v>
      </c>
      <c r="AA18" s="33">
        <f t="shared" si="5"/>
        <v>0</v>
      </c>
      <c r="AB18" s="33">
        <f t="shared" si="5"/>
        <v>0</v>
      </c>
      <c r="AC18" s="33">
        <f t="shared" si="5"/>
        <v>0</v>
      </c>
      <c r="AD18" s="33">
        <f t="shared" si="5"/>
        <v>0</v>
      </c>
      <c r="AE18" s="33">
        <f t="shared" si="5"/>
        <v>0</v>
      </c>
      <c r="AF18" s="33">
        <f t="shared" si="5"/>
        <v>0</v>
      </c>
      <c r="AG18" s="33">
        <f t="shared" si="5"/>
        <v>0</v>
      </c>
      <c r="AH18" s="33">
        <f t="shared" si="5"/>
        <v>0</v>
      </c>
      <c r="AI18" s="33">
        <f t="shared" si="5"/>
        <v>0</v>
      </c>
      <c r="AJ18" s="33">
        <f t="shared" si="5"/>
        <v>0</v>
      </c>
      <c r="AK18" s="33">
        <f t="shared" si="5"/>
        <v>0</v>
      </c>
      <c r="AL18" s="33">
        <f t="shared" si="5"/>
        <v>0</v>
      </c>
      <c r="AM18" s="33">
        <f t="shared" si="5"/>
        <v>0</v>
      </c>
      <c r="AN18" s="33">
        <f t="shared" si="5"/>
        <v>0</v>
      </c>
      <c r="AO18" s="33">
        <f t="shared" si="5"/>
        <v>0</v>
      </c>
      <c r="AP18" s="33">
        <f t="shared" si="5"/>
        <v>0</v>
      </c>
      <c r="AQ18" s="33">
        <f t="shared" si="5"/>
        <v>0</v>
      </c>
      <c r="AR18" s="33">
        <f t="shared" si="5"/>
        <v>0</v>
      </c>
      <c r="AS18" s="33">
        <f t="shared" si="5"/>
        <v>0</v>
      </c>
      <c r="AT18" s="33">
        <f t="shared" si="5"/>
        <v>0</v>
      </c>
      <c r="AU18" s="33">
        <f t="shared" si="5"/>
        <v>0</v>
      </c>
      <c r="AV18" s="33">
        <f t="shared" si="5"/>
        <v>0</v>
      </c>
      <c r="AW18" s="33">
        <f t="shared" si="5"/>
        <v>0</v>
      </c>
      <c r="AX18" s="33">
        <f t="shared" si="5"/>
        <v>0</v>
      </c>
      <c r="AY18" s="33">
        <f t="shared" si="5"/>
        <v>0</v>
      </c>
      <c r="AZ18" s="33">
        <f t="shared" si="5"/>
        <v>0</v>
      </c>
      <c r="BA18" s="33">
        <f t="shared" si="5"/>
        <v>0</v>
      </c>
      <c r="BB18" s="33">
        <f t="shared" si="5"/>
        <v>0</v>
      </c>
      <c r="BC18" s="33">
        <f t="shared" si="5"/>
        <v>0</v>
      </c>
      <c r="BD18" s="33">
        <f t="shared" si="5"/>
        <v>0</v>
      </c>
      <c r="BE18" s="33">
        <f t="shared" si="5"/>
        <v>0</v>
      </c>
      <c r="BF18" s="33">
        <f t="shared" si="5"/>
        <v>0</v>
      </c>
      <c r="BG18" s="33">
        <f t="shared" si="5"/>
        <v>0</v>
      </c>
      <c r="BH18" s="33">
        <f t="shared" si="5"/>
        <v>0</v>
      </c>
      <c r="BI18" s="33">
        <f t="shared" si="5"/>
        <v>0</v>
      </c>
      <c r="BJ18" s="33">
        <f t="shared" si="5"/>
        <v>0</v>
      </c>
      <c r="BK18" s="34">
        <f>SUM(BK17)</f>
        <v>0</v>
      </c>
    </row>
    <row r="19" spans="1:67" x14ac:dyDescent="0.2">
      <c r="A19" s="16" t="s">
        <v>81</v>
      </c>
      <c r="B19" s="28" t="s">
        <v>97</v>
      </c>
      <c r="C19" s="74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6"/>
    </row>
    <row r="20" spans="1:67" x14ac:dyDescent="0.2">
      <c r="A20" s="16"/>
      <c r="B20" s="21" t="s">
        <v>36</v>
      </c>
      <c r="C20" s="31">
        <v>0</v>
      </c>
      <c r="D20" s="30">
        <v>0</v>
      </c>
      <c r="E20" s="30">
        <v>0</v>
      </c>
      <c r="F20" s="30">
        <v>0</v>
      </c>
      <c r="G20" s="32">
        <v>0</v>
      </c>
      <c r="H20" s="31">
        <v>0</v>
      </c>
      <c r="I20" s="30">
        <v>0</v>
      </c>
      <c r="J20" s="30">
        <v>0</v>
      </c>
      <c r="K20" s="30">
        <v>0</v>
      </c>
      <c r="L20" s="32">
        <v>0</v>
      </c>
      <c r="M20" s="31">
        <v>0</v>
      </c>
      <c r="N20" s="30">
        <v>0</v>
      </c>
      <c r="O20" s="30">
        <v>0</v>
      </c>
      <c r="P20" s="30">
        <v>0</v>
      </c>
      <c r="Q20" s="32">
        <v>0</v>
      </c>
      <c r="R20" s="31">
        <v>0</v>
      </c>
      <c r="S20" s="30">
        <v>0</v>
      </c>
      <c r="T20" s="30">
        <v>0</v>
      </c>
      <c r="U20" s="30">
        <v>0</v>
      </c>
      <c r="V20" s="32">
        <v>0</v>
      </c>
      <c r="W20" s="31">
        <v>0</v>
      </c>
      <c r="X20" s="30">
        <v>0</v>
      </c>
      <c r="Y20" s="30">
        <v>0</v>
      </c>
      <c r="Z20" s="30">
        <v>0</v>
      </c>
      <c r="AA20" s="32">
        <v>0</v>
      </c>
      <c r="AB20" s="31">
        <v>0</v>
      </c>
      <c r="AC20" s="30">
        <v>0</v>
      </c>
      <c r="AD20" s="30">
        <v>0</v>
      </c>
      <c r="AE20" s="30">
        <v>0</v>
      </c>
      <c r="AF20" s="32">
        <v>0</v>
      </c>
      <c r="AG20" s="31">
        <v>0</v>
      </c>
      <c r="AH20" s="30">
        <v>0</v>
      </c>
      <c r="AI20" s="30">
        <v>0</v>
      </c>
      <c r="AJ20" s="30">
        <v>0</v>
      </c>
      <c r="AK20" s="32">
        <v>0</v>
      </c>
      <c r="AL20" s="31">
        <v>0</v>
      </c>
      <c r="AM20" s="30">
        <v>0</v>
      </c>
      <c r="AN20" s="30">
        <v>0</v>
      </c>
      <c r="AO20" s="30">
        <v>0</v>
      </c>
      <c r="AP20" s="32">
        <v>0</v>
      </c>
      <c r="AQ20" s="31">
        <v>0</v>
      </c>
      <c r="AR20" s="30">
        <v>0</v>
      </c>
      <c r="AS20" s="30">
        <v>0</v>
      </c>
      <c r="AT20" s="30">
        <v>0</v>
      </c>
      <c r="AU20" s="32">
        <v>0</v>
      </c>
      <c r="AV20" s="31">
        <v>0</v>
      </c>
      <c r="AW20" s="30">
        <v>0</v>
      </c>
      <c r="AX20" s="30">
        <v>0</v>
      </c>
      <c r="AY20" s="30">
        <v>0</v>
      </c>
      <c r="AZ20" s="32">
        <v>0</v>
      </c>
      <c r="BA20" s="31">
        <v>0</v>
      </c>
      <c r="BB20" s="30">
        <v>0</v>
      </c>
      <c r="BC20" s="30">
        <v>0</v>
      </c>
      <c r="BD20" s="30">
        <v>0</v>
      </c>
      <c r="BE20" s="32">
        <v>0</v>
      </c>
      <c r="BF20" s="31">
        <v>0</v>
      </c>
      <c r="BG20" s="30">
        <v>0</v>
      </c>
      <c r="BH20" s="30">
        <v>0</v>
      </c>
      <c r="BI20" s="30">
        <v>0</v>
      </c>
      <c r="BJ20" s="32">
        <v>0</v>
      </c>
      <c r="BK20" s="36">
        <f>SUM(C20:BJ20)</f>
        <v>0</v>
      </c>
    </row>
    <row r="21" spans="1:67" x14ac:dyDescent="0.2">
      <c r="A21" s="16"/>
      <c r="B21" s="21" t="s">
        <v>91</v>
      </c>
      <c r="C21" s="33">
        <f t="shared" ref="C21:BJ21" si="6">SUM(C20)</f>
        <v>0</v>
      </c>
      <c r="D21" s="33">
        <f t="shared" si="6"/>
        <v>0</v>
      </c>
      <c r="E21" s="33">
        <f t="shared" si="6"/>
        <v>0</v>
      </c>
      <c r="F21" s="33">
        <f t="shared" si="6"/>
        <v>0</v>
      </c>
      <c r="G21" s="33">
        <f t="shared" si="6"/>
        <v>0</v>
      </c>
      <c r="H21" s="33">
        <f t="shared" si="6"/>
        <v>0</v>
      </c>
      <c r="I21" s="33">
        <f t="shared" si="6"/>
        <v>0</v>
      </c>
      <c r="J21" s="33">
        <f t="shared" si="6"/>
        <v>0</v>
      </c>
      <c r="K21" s="33">
        <f t="shared" si="6"/>
        <v>0</v>
      </c>
      <c r="L21" s="33">
        <f t="shared" si="6"/>
        <v>0</v>
      </c>
      <c r="M21" s="33">
        <f t="shared" si="6"/>
        <v>0</v>
      </c>
      <c r="N21" s="33">
        <f t="shared" si="6"/>
        <v>0</v>
      </c>
      <c r="O21" s="33">
        <f t="shared" si="6"/>
        <v>0</v>
      </c>
      <c r="P21" s="33">
        <f t="shared" si="6"/>
        <v>0</v>
      </c>
      <c r="Q21" s="33">
        <f t="shared" si="6"/>
        <v>0</v>
      </c>
      <c r="R21" s="33">
        <f t="shared" si="6"/>
        <v>0</v>
      </c>
      <c r="S21" s="33">
        <f t="shared" si="6"/>
        <v>0</v>
      </c>
      <c r="T21" s="33">
        <f t="shared" si="6"/>
        <v>0</v>
      </c>
      <c r="U21" s="33">
        <f t="shared" si="6"/>
        <v>0</v>
      </c>
      <c r="V21" s="33">
        <f t="shared" si="6"/>
        <v>0</v>
      </c>
      <c r="W21" s="33">
        <f t="shared" si="6"/>
        <v>0</v>
      </c>
      <c r="X21" s="33">
        <f t="shared" si="6"/>
        <v>0</v>
      </c>
      <c r="Y21" s="33">
        <f t="shared" si="6"/>
        <v>0</v>
      </c>
      <c r="Z21" s="33">
        <f t="shared" si="6"/>
        <v>0</v>
      </c>
      <c r="AA21" s="33">
        <f t="shared" si="6"/>
        <v>0</v>
      </c>
      <c r="AB21" s="33">
        <f t="shared" si="6"/>
        <v>0</v>
      </c>
      <c r="AC21" s="33">
        <f t="shared" si="6"/>
        <v>0</v>
      </c>
      <c r="AD21" s="33">
        <f t="shared" si="6"/>
        <v>0</v>
      </c>
      <c r="AE21" s="33">
        <f t="shared" si="6"/>
        <v>0</v>
      </c>
      <c r="AF21" s="33">
        <f t="shared" si="6"/>
        <v>0</v>
      </c>
      <c r="AG21" s="33">
        <f t="shared" si="6"/>
        <v>0</v>
      </c>
      <c r="AH21" s="33">
        <f t="shared" si="6"/>
        <v>0</v>
      </c>
      <c r="AI21" s="33">
        <f t="shared" si="6"/>
        <v>0</v>
      </c>
      <c r="AJ21" s="33">
        <f t="shared" si="6"/>
        <v>0</v>
      </c>
      <c r="AK21" s="33">
        <f t="shared" si="6"/>
        <v>0</v>
      </c>
      <c r="AL21" s="33">
        <f t="shared" si="6"/>
        <v>0</v>
      </c>
      <c r="AM21" s="33">
        <f t="shared" si="6"/>
        <v>0</v>
      </c>
      <c r="AN21" s="33">
        <f t="shared" si="6"/>
        <v>0</v>
      </c>
      <c r="AO21" s="33">
        <f t="shared" si="6"/>
        <v>0</v>
      </c>
      <c r="AP21" s="33">
        <f t="shared" si="6"/>
        <v>0</v>
      </c>
      <c r="AQ21" s="33">
        <f t="shared" si="6"/>
        <v>0</v>
      </c>
      <c r="AR21" s="33">
        <f t="shared" si="6"/>
        <v>0</v>
      </c>
      <c r="AS21" s="33">
        <f t="shared" si="6"/>
        <v>0</v>
      </c>
      <c r="AT21" s="33">
        <f t="shared" si="6"/>
        <v>0</v>
      </c>
      <c r="AU21" s="33">
        <f t="shared" si="6"/>
        <v>0</v>
      </c>
      <c r="AV21" s="33">
        <f t="shared" si="6"/>
        <v>0</v>
      </c>
      <c r="AW21" s="33">
        <f t="shared" si="6"/>
        <v>0</v>
      </c>
      <c r="AX21" s="33">
        <f t="shared" si="6"/>
        <v>0</v>
      </c>
      <c r="AY21" s="33">
        <f t="shared" si="6"/>
        <v>0</v>
      </c>
      <c r="AZ21" s="33">
        <f t="shared" si="6"/>
        <v>0</v>
      </c>
      <c r="BA21" s="33">
        <f t="shared" si="6"/>
        <v>0</v>
      </c>
      <c r="BB21" s="33">
        <f t="shared" si="6"/>
        <v>0</v>
      </c>
      <c r="BC21" s="33">
        <f t="shared" si="6"/>
        <v>0</v>
      </c>
      <c r="BD21" s="33">
        <f t="shared" si="6"/>
        <v>0</v>
      </c>
      <c r="BE21" s="33">
        <f t="shared" si="6"/>
        <v>0</v>
      </c>
      <c r="BF21" s="33">
        <f t="shared" si="6"/>
        <v>0</v>
      </c>
      <c r="BG21" s="33">
        <f t="shared" si="6"/>
        <v>0</v>
      </c>
      <c r="BH21" s="33">
        <f t="shared" si="6"/>
        <v>0</v>
      </c>
      <c r="BI21" s="33">
        <f t="shared" si="6"/>
        <v>0</v>
      </c>
      <c r="BJ21" s="33">
        <f t="shared" si="6"/>
        <v>0</v>
      </c>
      <c r="BK21" s="34">
        <f>SUM(BK20)</f>
        <v>0</v>
      </c>
    </row>
    <row r="22" spans="1:67" x14ac:dyDescent="0.2">
      <c r="A22" s="16" t="s">
        <v>82</v>
      </c>
      <c r="B22" s="20" t="s">
        <v>14</v>
      </c>
      <c r="C22" s="74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6"/>
    </row>
    <row r="23" spans="1:67" x14ac:dyDescent="0.2">
      <c r="A23" s="16"/>
      <c r="B23" s="29" t="s">
        <v>103</v>
      </c>
      <c r="C23" s="35">
        <v>0</v>
      </c>
      <c r="D23" s="35">
        <v>0.6879485198709</v>
      </c>
      <c r="E23" s="35">
        <v>0</v>
      </c>
      <c r="F23" s="35">
        <v>0</v>
      </c>
      <c r="G23" s="35">
        <v>0</v>
      </c>
      <c r="H23" s="35">
        <v>9.6180258934399993E-2</v>
      </c>
      <c r="I23" s="35">
        <v>0.104208130129</v>
      </c>
      <c r="J23" s="35">
        <v>0</v>
      </c>
      <c r="K23" s="35">
        <v>0</v>
      </c>
      <c r="L23" s="35">
        <v>4.7551141451600006E-2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8.9837989482400002E-2</v>
      </c>
      <c r="S23" s="35">
        <v>0</v>
      </c>
      <c r="T23" s="35">
        <v>0.44924089054830002</v>
      </c>
      <c r="U23" s="35">
        <v>0</v>
      </c>
      <c r="V23" s="35">
        <v>7.687486119350001E-2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2.1064363464694043</v>
      </c>
      <c r="AC23" s="35">
        <v>1.4730520291934002</v>
      </c>
      <c r="AD23" s="35">
        <v>0.19277089038700002</v>
      </c>
      <c r="AE23" s="35">
        <v>0</v>
      </c>
      <c r="AF23" s="35">
        <v>2.6991270010947006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1.3596286581484058</v>
      </c>
      <c r="AM23" s="35">
        <v>0.2383224780322</v>
      </c>
      <c r="AN23" s="35">
        <v>7.9621129032200005E-2</v>
      </c>
      <c r="AO23" s="35">
        <v>0</v>
      </c>
      <c r="AP23" s="35">
        <v>1.2146871184183001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  <c r="AV23" s="35">
        <v>1.7671751249568999</v>
      </c>
      <c r="AW23" s="35">
        <v>5.5167309400318993</v>
      </c>
      <c r="AX23" s="35">
        <v>1.5660194912580001</v>
      </c>
      <c r="AY23" s="35">
        <v>0</v>
      </c>
      <c r="AZ23" s="35">
        <v>2.1677983054822008</v>
      </c>
      <c r="BA23" s="35">
        <v>0</v>
      </c>
      <c r="BB23" s="35">
        <v>0</v>
      </c>
      <c r="BC23" s="35">
        <v>0</v>
      </c>
      <c r="BD23" s="35">
        <v>0</v>
      </c>
      <c r="BE23" s="35">
        <v>0</v>
      </c>
      <c r="BF23" s="35">
        <v>0.24916758818999993</v>
      </c>
      <c r="BG23" s="35">
        <v>0.26319728419339999</v>
      </c>
      <c r="BH23" s="35">
        <v>0</v>
      </c>
      <c r="BI23" s="35">
        <v>0</v>
      </c>
      <c r="BJ23" s="35">
        <v>0.30373023370950003</v>
      </c>
      <c r="BK23" s="36">
        <f>SUM(C23:BJ23)</f>
        <v>22.749306410207616</v>
      </c>
      <c r="BL23" s="37"/>
      <c r="BN23" s="37"/>
    </row>
    <row r="24" spans="1:67" x14ac:dyDescent="0.2">
      <c r="A24" s="16"/>
      <c r="B24" s="29" t="s">
        <v>115</v>
      </c>
      <c r="C24" s="35">
        <v>0</v>
      </c>
      <c r="D24" s="35">
        <v>0.58946976299999998</v>
      </c>
      <c r="E24" s="35">
        <v>0</v>
      </c>
      <c r="F24" s="35">
        <v>0</v>
      </c>
      <c r="G24" s="35">
        <v>0</v>
      </c>
      <c r="H24" s="35">
        <v>0.17111110515939998</v>
      </c>
      <c r="I24" s="35">
        <v>4.2100218419299999E-2</v>
      </c>
      <c r="J24" s="35">
        <v>0.76710755393539998</v>
      </c>
      <c r="K24" s="35">
        <v>0</v>
      </c>
      <c r="L24" s="35">
        <v>3.179414336967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0.21275760303040001</v>
      </c>
      <c r="S24" s="35">
        <v>7.1770119999999991E-3</v>
      </c>
      <c r="T24" s="35">
        <v>0</v>
      </c>
      <c r="U24" s="35">
        <v>0</v>
      </c>
      <c r="V24" s="35">
        <v>3.88516318064E-2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1.5796997062804981</v>
      </c>
      <c r="AC24" s="35">
        <v>2.9887551206125003</v>
      </c>
      <c r="AD24" s="35">
        <v>0</v>
      </c>
      <c r="AE24" s="35">
        <v>0</v>
      </c>
      <c r="AF24" s="35">
        <v>3.8178839330291008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1.7370954578902988</v>
      </c>
      <c r="AM24" s="35">
        <v>6.2329165282254992</v>
      </c>
      <c r="AN24" s="35">
        <v>6.6760532094838005</v>
      </c>
      <c r="AO24" s="35">
        <v>0</v>
      </c>
      <c r="AP24" s="35">
        <v>2.2020892379004997</v>
      </c>
      <c r="AQ24" s="35">
        <v>0</v>
      </c>
      <c r="AR24" s="35">
        <v>0</v>
      </c>
      <c r="AS24" s="35">
        <v>0</v>
      </c>
      <c r="AT24" s="35">
        <v>0</v>
      </c>
      <c r="AU24" s="35">
        <v>0</v>
      </c>
      <c r="AV24" s="35">
        <v>1.5229609085702986</v>
      </c>
      <c r="AW24" s="35">
        <v>10.981090363966901</v>
      </c>
      <c r="AX24" s="35">
        <v>0</v>
      </c>
      <c r="AY24" s="35">
        <v>0</v>
      </c>
      <c r="AZ24" s="35">
        <v>5.4147684821905004</v>
      </c>
      <c r="BA24" s="35">
        <v>0</v>
      </c>
      <c r="BB24" s="35">
        <v>0</v>
      </c>
      <c r="BC24" s="35">
        <v>0</v>
      </c>
      <c r="BD24" s="35">
        <v>0</v>
      </c>
      <c r="BE24" s="35">
        <v>0</v>
      </c>
      <c r="BF24" s="35">
        <v>0.35621209609329996</v>
      </c>
      <c r="BG24" s="35">
        <v>3.53269208064E-2</v>
      </c>
      <c r="BH24" s="35">
        <v>1.1795566628709</v>
      </c>
      <c r="BI24" s="35">
        <v>0</v>
      </c>
      <c r="BJ24" s="35">
        <v>0.55272245716040003</v>
      </c>
      <c r="BK24" s="36">
        <f>SUM(C24:BJ24)</f>
        <v>50.285120309398799</v>
      </c>
      <c r="BL24" s="37"/>
      <c r="BM24" s="38"/>
      <c r="BN24" s="37"/>
    </row>
    <row r="25" spans="1:67" x14ac:dyDescent="0.2">
      <c r="A25" s="16"/>
      <c r="B25" s="29" t="s">
        <v>104</v>
      </c>
      <c r="C25" s="35">
        <v>0</v>
      </c>
      <c r="D25" s="35">
        <v>8.7065025653546986</v>
      </c>
      <c r="E25" s="35">
        <v>0</v>
      </c>
      <c r="F25" s="35">
        <v>0</v>
      </c>
      <c r="G25" s="35">
        <v>0</v>
      </c>
      <c r="H25" s="35">
        <v>0.16557954174009995</v>
      </c>
      <c r="I25" s="35">
        <v>5.3924336129000001E-3</v>
      </c>
      <c r="J25" s="35">
        <v>9.0630527516099998E-2</v>
      </c>
      <c r="K25" s="35">
        <v>0</v>
      </c>
      <c r="L25" s="35">
        <v>0.8487727404187998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0.14172981799889997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0.32543119622389999</v>
      </c>
      <c r="AC25" s="35">
        <v>3.2679748379999999E-4</v>
      </c>
      <c r="AD25" s="35">
        <v>0</v>
      </c>
      <c r="AE25" s="35">
        <v>0</v>
      </c>
      <c r="AF25" s="35">
        <v>2.8821817322251007</v>
      </c>
      <c r="AG25" s="35">
        <v>0</v>
      </c>
      <c r="AH25" s="35">
        <v>0</v>
      </c>
      <c r="AI25" s="35">
        <v>0</v>
      </c>
      <c r="AJ25" s="35">
        <v>0</v>
      </c>
      <c r="AK25" s="35">
        <v>0</v>
      </c>
      <c r="AL25" s="35">
        <v>0.18201261264440002</v>
      </c>
      <c r="AM25" s="35">
        <v>6.6868232032199992E-2</v>
      </c>
      <c r="AN25" s="35">
        <v>0.5444856625483</v>
      </c>
      <c r="AO25" s="35">
        <v>0</v>
      </c>
      <c r="AP25" s="35">
        <v>0.28657974693509997</v>
      </c>
      <c r="AQ25" s="35">
        <v>0</v>
      </c>
      <c r="AR25" s="35">
        <v>0</v>
      </c>
      <c r="AS25" s="35">
        <v>0</v>
      </c>
      <c r="AT25" s="35">
        <v>0</v>
      </c>
      <c r="AU25" s="35">
        <v>0</v>
      </c>
      <c r="AV25" s="35">
        <v>0.73911416125410001</v>
      </c>
      <c r="AW25" s="35">
        <v>6.4508154011934007</v>
      </c>
      <c r="AX25" s="35">
        <v>0</v>
      </c>
      <c r="AY25" s="35">
        <v>0</v>
      </c>
      <c r="AZ25" s="35">
        <v>2.4242187770953989</v>
      </c>
      <c r="BA25" s="35">
        <v>0</v>
      </c>
      <c r="BB25" s="35">
        <v>0</v>
      </c>
      <c r="BC25" s="35">
        <v>0</v>
      </c>
      <c r="BD25" s="35">
        <v>0</v>
      </c>
      <c r="BE25" s="35">
        <v>0</v>
      </c>
      <c r="BF25" s="35">
        <v>0.11671319222469996</v>
      </c>
      <c r="BG25" s="35">
        <v>0.33528048664509996</v>
      </c>
      <c r="BH25" s="35">
        <v>0</v>
      </c>
      <c r="BI25" s="35">
        <v>0</v>
      </c>
      <c r="BJ25" s="35">
        <v>0.64901590245149998</v>
      </c>
      <c r="BK25" s="36">
        <f>SUM(C25:BJ25)</f>
        <v>24.961651527598498</v>
      </c>
      <c r="BM25" s="37"/>
      <c r="BO25" s="37"/>
    </row>
    <row r="26" spans="1:67" x14ac:dyDescent="0.2">
      <c r="A26" s="16"/>
      <c r="B26" s="29" t="s">
        <v>105</v>
      </c>
      <c r="C26" s="35">
        <v>0</v>
      </c>
      <c r="D26" s="35">
        <v>0.74950638222569999</v>
      </c>
      <c r="E26" s="35">
        <v>0</v>
      </c>
      <c r="F26" s="35">
        <v>0</v>
      </c>
      <c r="G26" s="35">
        <v>0</v>
      </c>
      <c r="H26" s="35">
        <v>0.78732751005680035</v>
      </c>
      <c r="I26" s="35">
        <v>2.1695308207410999</v>
      </c>
      <c r="J26" s="35">
        <v>0.2409627357095</v>
      </c>
      <c r="K26" s="35">
        <v>0</v>
      </c>
      <c r="L26" s="35">
        <v>8.8091962626099978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0.57617540986409965</v>
      </c>
      <c r="S26" s="35">
        <v>0.33605842770960004</v>
      </c>
      <c r="T26" s="35">
        <v>36.094368195161103</v>
      </c>
      <c r="U26" s="35">
        <v>0</v>
      </c>
      <c r="V26" s="35">
        <v>1.4609704383215998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1.3260374773496995</v>
      </c>
      <c r="AC26" s="35">
        <v>16.783923531224602</v>
      </c>
      <c r="AD26" s="35">
        <v>0.37060201270960003</v>
      </c>
      <c r="AE26" s="35">
        <v>0</v>
      </c>
      <c r="AF26" s="35">
        <v>31.907919808501614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1.5491227727012993</v>
      </c>
      <c r="AM26" s="35">
        <v>2.4502342757414004</v>
      </c>
      <c r="AN26" s="35">
        <v>13.196821177322102</v>
      </c>
      <c r="AO26" s="35">
        <v>0</v>
      </c>
      <c r="AP26" s="35">
        <v>10.352210401122898</v>
      </c>
      <c r="AQ26" s="35">
        <v>0</v>
      </c>
      <c r="AR26" s="35">
        <v>0</v>
      </c>
      <c r="AS26" s="35">
        <v>0</v>
      </c>
      <c r="AT26" s="35">
        <v>0</v>
      </c>
      <c r="AU26" s="35">
        <v>0</v>
      </c>
      <c r="AV26" s="35">
        <v>2.2725982243671052</v>
      </c>
      <c r="AW26" s="35">
        <v>12.137836564449898</v>
      </c>
      <c r="AX26" s="35">
        <v>9.8519583700966997</v>
      </c>
      <c r="AY26" s="35">
        <v>0</v>
      </c>
      <c r="AZ26" s="35">
        <v>11.643041673346399</v>
      </c>
      <c r="BA26" s="35">
        <v>0</v>
      </c>
      <c r="BB26" s="35">
        <v>0</v>
      </c>
      <c r="BC26" s="35">
        <v>0</v>
      </c>
      <c r="BD26" s="35">
        <v>0</v>
      </c>
      <c r="BE26" s="35">
        <v>0</v>
      </c>
      <c r="BF26" s="35">
        <v>0.67414270441270041</v>
      </c>
      <c r="BG26" s="35">
        <v>3.8657763676440995</v>
      </c>
      <c r="BH26" s="35">
        <v>4.1035884136128002</v>
      </c>
      <c r="BI26" s="35">
        <v>0</v>
      </c>
      <c r="BJ26" s="35">
        <v>5.0862256792232996</v>
      </c>
      <c r="BK26" s="36">
        <f>SUM(C26:BJ26)</f>
        <v>178.79613563622573</v>
      </c>
      <c r="BL26" s="37"/>
      <c r="BN26" s="37"/>
    </row>
    <row r="27" spans="1:67" x14ac:dyDescent="0.2">
      <c r="A27" s="16"/>
      <c r="B27" s="21" t="s">
        <v>90</v>
      </c>
      <c r="C27" s="33">
        <f>SUM(C23:C26)</f>
        <v>0</v>
      </c>
      <c r="D27" s="33">
        <f t="shared" ref="D27:BJ27" si="7">SUM(D23:D26)</f>
        <v>10.733427230451298</v>
      </c>
      <c r="E27" s="33">
        <f t="shared" si="7"/>
        <v>0</v>
      </c>
      <c r="F27" s="33">
        <f t="shared" si="7"/>
        <v>0</v>
      </c>
      <c r="G27" s="33">
        <f t="shared" si="7"/>
        <v>0</v>
      </c>
      <c r="H27" s="33">
        <f t="shared" si="7"/>
        <v>1.2201984158907002</v>
      </c>
      <c r="I27" s="33">
        <f t="shared" si="7"/>
        <v>2.3212316029023001</v>
      </c>
      <c r="J27" s="33">
        <f t="shared" si="7"/>
        <v>1.098700817161</v>
      </c>
      <c r="K27" s="33">
        <f t="shared" si="7"/>
        <v>0</v>
      </c>
      <c r="L27" s="33">
        <f t="shared" si="7"/>
        <v>12.884934481447399</v>
      </c>
      <c r="M27" s="33">
        <f t="shared" si="7"/>
        <v>0</v>
      </c>
      <c r="N27" s="33">
        <f t="shared" si="7"/>
        <v>0</v>
      </c>
      <c r="O27" s="33">
        <f t="shared" si="7"/>
        <v>0</v>
      </c>
      <c r="P27" s="33">
        <f t="shared" si="7"/>
        <v>0</v>
      </c>
      <c r="Q27" s="33">
        <f t="shared" si="7"/>
        <v>0</v>
      </c>
      <c r="R27" s="33">
        <f t="shared" si="7"/>
        <v>1.0205008203757995</v>
      </c>
      <c r="S27" s="33">
        <f t="shared" si="7"/>
        <v>0.34323543970960002</v>
      </c>
      <c r="T27" s="33">
        <f t="shared" si="7"/>
        <v>36.543609085709406</v>
      </c>
      <c r="U27" s="33">
        <f t="shared" si="7"/>
        <v>0</v>
      </c>
      <c r="V27" s="33">
        <f t="shared" si="7"/>
        <v>1.5766969313214998</v>
      </c>
      <c r="W27" s="33">
        <f t="shared" si="7"/>
        <v>0</v>
      </c>
      <c r="X27" s="33">
        <f t="shared" si="7"/>
        <v>0</v>
      </c>
      <c r="Y27" s="33">
        <f t="shared" si="7"/>
        <v>0</v>
      </c>
      <c r="Z27" s="33">
        <f t="shared" si="7"/>
        <v>0</v>
      </c>
      <c r="AA27" s="33">
        <f t="shared" si="7"/>
        <v>0</v>
      </c>
      <c r="AB27" s="33">
        <f t="shared" si="7"/>
        <v>5.3376047263235025</v>
      </c>
      <c r="AC27" s="33">
        <f t="shared" si="7"/>
        <v>21.246057478514302</v>
      </c>
      <c r="AD27" s="33">
        <f t="shared" si="7"/>
        <v>0.56337290309660004</v>
      </c>
      <c r="AE27" s="33">
        <f t="shared" si="7"/>
        <v>0</v>
      </c>
      <c r="AF27" s="33">
        <f t="shared" si="7"/>
        <v>41.307112474850513</v>
      </c>
      <c r="AG27" s="33">
        <f t="shared" si="7"/>
        <v>0</v>
      </c>
      <c r="AH27" s="33">
        <f t="shared" si="7"/>
        <v>0</v>
      </c>
      <c r="AI27" s="33">
        <f t="shared" si="7"/>
        <v>0</v>
      </c>
      <c r="AJ27" s="33">
        <f t="shared" si="7"/>
        <v>0</v>
      </c>
      <c r="AK27" s="33">
        <f t="shared" si="7"/>
        <v>0</v>
      </c>
      <c r="AL27" s="33">
        <f t="shared" si="7"/>
        <v>4.8278595013844043</v>
      </c>
      <c r="AM27" s="33">
        <f t="shared" si="7"/>
        <v>8.9883415140312994</v>
      </c>
      <c r="AN27" s="33">
        <f t="shared" si="7"/>
        <v>20.496981178386402</v>
      </c>
      <c r="AO27" s="33">
        <f t="shared" si="7"/>
        <v>0</v>
      </c>
      <c r="AP27" s="33">
        <f t="shared" si="7"/>
        <v>14.055566504376799</v>
      </c>
      <c r="AQ27" s="33">
        <f t="shared" si="7"/>
        <v>0</v>
      </c>
      <c r="AR27" s="33">
        <f t="shared" si="7"/>
        <v>0</v>
      </c>
      <c r="AS27" s="33">
        <f t="shared" si="7"/>
        <v>0</v>
      </c>
      <c r="AT27" s="33">
        <f t="shared" si="7"/>
        <v>0</v>
      </c>
      <c r="AU27" s="33">
        <f t="shared" si="7"/>
        <v>0</v>
      </c>
      <c r="AV27" s="33">
        <f t="shared" si="7"/>
        <v>6.3018484191484028</v>
      </c>
      <c r="AW27" s="33">
        <f t="shared" si="7"/>
        <v>35.086473269642099</v>
      </c>
      <c r="AX27" s="33">
        <f t="shared" si="7"/>
        <v>11.4179778613547</v>
      </c>
      <c r="AY27" s="33">
        <f t="shared" si="7"/>
        <v>0</v>
      </c>
      <c r="AZ27" s="33">
        <f t="shared" si="7"/>
        <v>21.649827238114497</v>
      </c>
      <c r="BA27" s="33">
        <f t="shared" si="7"/>
        <v>0</v>
      </c>
      <c r="BB27" s="33">
        <f t="shared" si="7"/>
        <v>0</v>
      </c>
      <c r="BC27" s="33">
        <f t="shared" si="7"/>
        <v>0</v>
      </c>
      <c r="BD27" s="33">
        <f t="shared" si="7"/>
        <v>0</v>
      </c>
      <c r="BE27" s="33">
        <f t="shared" si="7"/>
        <v>0</v>
      </c>
      <c r="BF27" s="33">
        <f t="shared" si="7"/>
        <v>1.3962355809207003</v>
      </c>
      <c r="BG27" s="33">
        <f t="shared" si="7"/>
        <v>4.4995810592889995</v>
      </c>
      <c r="BH27" s="33">
        <f t="shared" si="7"/>
        <v>5.2831450764837005</v>
      </c>
      <c r="BI27" s="33">
        <f t="shared" si="7"/>
        <v>0</v>
      </c>
      <c r="BJ27" s="33">
        <f t="shared" si="7"/>
        <v>6.5916942725447001</v>
      </c>
      <c r="BK27" s="33">
        <f>SUM(BK23:BK26)</f>
        <v>276.79221388343063</v>
      </c>
    </row>
    <row r="28" spans="1:67" x14ac:dyDescent="0.2">
      <c r="A28" s="16"/>
      <c r="B28" s="22" t="s">
        <v>80</v>
      </c>
      <c r="C28" s="33">
        <f t="shared" ref="C28:AH28" si="8">C9+C12+C15+C18+C21+C27</f>
        <v>0</v>
      </c>
      <c r="D28" s="33">
        <f t="shared" si="8"/>
        <v>101.04639461641862</v>
      </c>
      <c r="E28" s="33">
        <f t="shared" si="8"/>
        <v>0</v>
      </c>
      <c r="F28" s="33">
        <f t="shared" si="8"/>
        <v>0</v>
      </c>
      <c r="G28" s="33">
        <f t="shared" si="8"/>
        <v>0</v>
      </c>
      <c r="H28" s="33">
        <f t="shared" si="8"/>
        <v>5.1754708554784976</v>
      </c>
      <c r="I28" s="33">
        <f t="shared" si="8"/>
        <v>321.07704311938312</v>
      </c>
      <c r="J28" s="33">
        <f t="shared" si="8"/>
        <v>151.13186822783678</v>
      </c>
      <c r="K28" s="33">
        <f t="shared" si="8"/>
        <v>0</v>
      </c>
      <c r="L28" s="33">
        <f t="shared" si="8"/>
        <v>91.734735564048663</v>
      </c>
      <c r="M28" s="33">
        <f t="shared" si="8"/>
        <v>0</v>
      </c>
      <c r="N28" s="33">
        <f t="shared" si="8"/>
        <v>0</v>
      </c>
      <c r="O28" s="33">
        <f t="shared" si="8"/>
        <v>0</v>
      </c>
      <c r="P28" s="33">
        <f t="shared" si="8"/>
        <v>0</v>
      </c>
      <c r="Q28" s="33">
        <f t="shared" si="8"/>
        <v>0</v>
      </c>
      <c r="R28" s="33">
        <f t="shared" si="8"/>
        <v>3.2969162681539981</v>
      </c>
      <c r="S28" s="33">
        <f t="shared" si="8"/>
        <v>557.2353613427432</v>
      </c>
      <c r="T28" s="33">
        <f t="shared" si="8"/>
        <v>131.8209637269658</v>
      </c>
      <c r="U28" s="33">
        <f t="shared" si="8"/>
        <v>0</v>
      </c>
      <c r="V28" s="33">
        <f t="shared" si="8"/>
        <v>9.9421143427026024</v>
      </c>
      <c r="W28" s="33">
        <f t="shared" si="8"/>
        <v>0</v>
      </c>
      <c r="X28" s="33">
        <f t="shared" si="8"/>
        <v>0</v>
      </c>
      <c r="Y28" s="33">
        <f t="shared" si="8"/>
        <v>0</v>
      </c>
      <c r="Z28" s="33">
        <f t="shared" si="8"/>
        <v>0</v>
      </c>
      <c r="AA28" s="33">
        <f t="shared" si="8"/>
        <v>0</v>
      </c>
      <c r="AB28" s="33">
        <f t="shared" si="8"/>
        <v>9.6100735413317047</v>
      </c>
      <c r="AC28" s="33">
        <f t="shared" si="8"/>
        <v>92.096833925056998</v>
      </c>
      <c r="AD28" s="33">
        <f t="shared" si="8"/>
        <v>13.5155200473862</v>
      </c>
      <c r="AE28" s="33">
        <f t="shared" si="8"/>
        <v>0</v>
      </c>
      <c r="AF28" s="33">
        <f t="shared" si="8"/>
        <v>133.09370301966732</v>
      </c>
      <c r="AG28" s="33">
        <f t="shared" si="8"/>
        <v>0</v>
      </c>
      <c r="AH28" s="33">
        <f t="shared" si="8"/>
        <v>0</v>
      </c>
      <c r="AI28" s="33">
        <f t="shared" ref="AI28:BK28" si="9">AI9+AI12+AI15+AI18+AI21+AI27</f>
        <v>0</v>
      </c>
      <c r="AJ28" s="33">
        <f t="shared" si="9"/>
        <v>0</v>
      </c>
      <c r="AK28" s="33">
        <f t="shared" si="9"/>
        <v>0</v>
      </c>
      <c r="AL28" s="33">
        <f t="shared" si="9"/>
        <v>9.0486785608698987</v>
      </c>
      <c r="AM28" s="33">
        <f t="shared" si="9"/>
        <v>32.797173746125495</v>
      </c>
      <c r="AN28" s="33">
        <f t="shared" si="9"/>
        <v>222.60121546286757</v>
      </c>
      <c r="AO28" s="33">
        <f t="shared" si="9"/>
        <v>0</v>
      </c>
      <c r="AP28" s="33">
        <f t="shared" si="9"/>
        <v>48.137172457939158</v>
      </c>
      <c r="AQ28" s="33">
        <f t="shared" si="9"/>
        <v>0</v>
      </c>
      <c r="AR28" s="33">
        <f t="shared" si="9"/>
        <v>0</v>
      </c>
      <c r="AS28" s="33">
        <f t="shared" si="9"/>
        <v>0</v>
      </c>
      <c r="AT28" s="33">
        <f t="shared" si="9"/>
        <v>0</v>
      </c>
      <c r="AU28" s="33">
        <f t="shared" si="9"/>
        <v>0</v>
      </c>
      <c r="AV28" s="33">
        <f t="shared" si="9"/>
        <v>11.775705668568808</v>
      </c>
      <c r="AW28" s="33">
        <f t="shared" si="9"/>
        <v>78.804331214510071</v>
      </c>
      <c r="AX28" s="33">
        <f t="shared" si="9"/>
        <v>23.313746747161002</v>
      </c>
      <c r="AY28" s="33">
        <f t="shared" si="9"/>
        <v>0</v>
      </c>
      <c r="AZ28" s="33">
        <f t="shared" si="9"/>
        <v>60.636335160040197</v>
      </c>
      <c r="BA28" s="33">
        <f t="shared" si="9"/>
        <v>0</v>
      </c>
      <c r="BB28" s="33">
        <f t="shared" si="9"/>
        <v>0</v>
      </c>
      <c r="BC28" s="33">
        <f t="shared" si="9"/>
        <v>0</v>
      </c>
      <c r="BD28" s="33">
        <f t="shared" si="9"/>
        <v>0</v>
      </c>
      <c r="BE28" s="33">
        <f t="shared" si="9"/>
        <v>0</v>
      </c>
      <c r="BF28" s="33">
        <f t="shared" si="9"/>
        <v>2.7316967074874001</v>
      </c>
      <c r="BG28" s="33">
        <f t="shared" si="9"/>
        <v>4.9892106557079998</v>
      </c>
      <c r="BH28" s="33">
        <f t="shared" si="9"/>
        <v>22.741896740967</v>
      </c>
      <c r="BI28" s="33">
        <f t="shared" si="9"/>
        <v>0</v>
      </c>
      <c r="BJ28" s="33">
        <f t="shared" si="9"/>
        <v>8.8216145615426012</v>
      </c>
      <c r="BK28" s="33">
        <f t="shared" si="9"/>
        <v>2147.1757762809607</v>
      </c>
    </row>
    <row r="29" spans="1:67" ht="3.75" customHeight="1" x14ac:dyDescent="0.2">
      <c r="A29" s="16"/>
      <c r="B29" s="23"/>
      <c r="C29" s="74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6"/>
    </row>
    <row r="30" spans="1:67" x14ac:dyDescent="0.2">
      <c r="A30" s="16" t="s">
        <v>1</v>
      </c>
      <c r="B30" s="19" t="s">
        <v>7</v>
      </c>
      <c r="C30" s="74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6"/>
    </row>
    <row r="31" spans="1:67" s="4" customFormat="1" x14ac:dyDescent="0.2">
      <c r="A31" s="16" t="s">
        <v>76</v>
      </c>
      <c r="B31" s="20" t="s">
        <v>2</v>
      </c>
      <c r="C31" s="83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5"/>
    </row>
    <row r="32" spans="1:67" s="43" customFormat="1" x14ac:dyDescent="0.2">
      <c r="A32" s="40"/>
      <c r="B32" s="41" t="s">
        <v>106</v>
      </c>
      <c r="C32" s="35">
        <v>0</v>
      </c>
      <c r="D32" s="35">
        <v>0.67134198777409992</v>
      </c>
      <c r="E32" s="35">
        <v>0</v>
      </c>
      <c r="F32" s="35">
        <v>0</v>
      </c>
      <c r="G32" s="35">
        <v>0</v>
      </c>
      <c r="H32" s="35">
        <v>13.002339335890865</v>
      </c>
      <c r="I32" s="35">
        <v>0.42683109654599982</v>
      </c>
      <c r="J32" s="35">
        <v>0</v>
      </c>
      <c r="K32" s="35">
        <v>0</v>
      </c>
      <c r="L32" s="35">
        <v>1.7923793778355002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9.1038003048086455</v>
      </c>
      <c r="S32" s="35">
        <v>0.45833547038569994</v>
      </c>
      <c r="T32" s="35">
        <v>0</v>
      </c>
      <c r="U32" s="35">
        <v>0</v>
      </c>
      <c r="V32" s="35">
        <v>0.58530862690170005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65.19000519954335</v>
      </c>
      <c r="AC32" s="35">
        <v>2.9594313839921984</v>
      </c>
      <c r="AD32" s="35">
        <v>0</v>
      </c>
      <c r="AE32" s="35">
        <v>0</v>
      </c>
      <c r="AF32" s="35">
        <v>16.991568711272095</v>
      </c>
      <c r="AG32" s="35">
        <v>0</v>
      </c>
      <c r="AH32" s="35">
        <v>0</v>
      </c>
      <c r="AI32" s="35">
        <v>0</v>
      </c>
      <c r="AJ32" s="35">
        <v>0</v>
      </c>
      <c r="AK32" s="35">
        <v>0</v>
      </c>
      <c r="AL32" s="35">
        <v>59.448668639495587</v>
      </c>
      <c r="AM32" s="35">
        <v>1.9388396464134001</v>
      </c>
      <c r="AN32" s="35">
        <v>0</v>
      </c>
      <c r="AO32" s="35">
        <v>0</v>
      </c>
      <c r="AP32" s="35">
        <v>9.3890700201151915</v>
      </c>
      <c r="AQ32" s="35">
        <v>0</v>
      </c>
      <c r="AR32" s="35">
        <v>0</v>
      </c>
      <c r="AS32" s="35">
        <v>0</v>
      </c>
      <c r="AT32" s="35">
        <v>0</v>
      </c>
      <c r="AU32" s="35">
        <v>0</v>
      </c>
      <c r="AV32" s="35">
        <v>193.33322440087645</v>
      </c>
      <c r="AW32" s="35">
        <v>15.371731203406652</v>
      </c>
      <c r="AX32" s="35">
        <v>0</v>
      </c>
      <c r="AY32" s="35">
        <v>0</v>
      </c>
      <c r="AZ32" s="35">
        <v>39.825915180645609</v>
      </c>
      <c r="BA32" s="35">
        <v>0</v>
      </c>
      <c r="BB32" s="35">
        <v>0</v>
      </c>
      <c r="BC32" s="35">
        <v>0</v>
      </c>
      <c r="BD32" s="35">
        <v>0</v>
      </c>
      <c r="BE32" s="35">
        <v>0</v>
      </c>
      <c r="BF32" s="35">
        <v>40.523945210946799</v>
      </c>
      <c r="BG32" s="35">
        <v>2.2409954072183003</v>
      </c>
      <c r="BH32" s="35">
        <v>0</v>
      </c>
      <c r="BI32" s="35">
        <v>0</v>
      </c>
      <c r="BJ32" s="35">
        <v>3.6356420674466006</v>
      </c>
      <c r="BK32" s="42">
        <f>SUM(C32:BJ32)</f>
        <v>476.88937327151473</v>
      </c>
    </row>
    <row r="33" spans="1:67" s="4" customFormat="1" x14ac:dyDescent="0.2">
      <c r="A33" s="16"/>
      <c r="B33" s="21" t="s">
        <v>85</v>
      </c>
      <c r="C33" s="33">
        <f>SUM(C32)</f>
        <v>0</v>
      </c>
      <c r="D33" s="33">
        <f t="shared" ref="D33:BJ33" si="10">SUM(D32)</f>
        <v>0.67134198777409992</v>
      </c>
      <c r="E33" s="33">
        <f t="shared" si="10"/>
        <v>0</v>
      </c>
      <c r="F33" s="33">
        <f t="shared" si="10"/>
        <v>0</v>
      </c>
      <c r="G33" s="33">
        <f t="shared" si="10"/>
        <v>0</v>
      </c>
      <c r="H33" s="33">
        <f t="shared" si="10"/>
        <v>13.002339335890865</v>
      </c>
      <c r="I33" s="33">
        <f t="shared" si="10"/>
        <v>0.42683109654599982</v>
      </c>
      <c r="J33" s="33">
        <f t="shared" si="10"/>
        <v>0</v>
      </c>
      <c r="K33" s="33">
        <f t="shared" si="10"/>
        <v>0</v>
      </c>
      <c r="L33" s="33">
        <f t="shared" si="10"/>
        <v>1.7923793778355002</v>
      </c>
      <c r="M33" s="33">
        <f t="shared" si="10"/>
        <v>0</v>
      </c>
      <c r="N33" s="33">
        <f t="shared" si="10"/>
        <v>0</v>
      </c>
      <c r="O33" s="33">
        <f t="shared" si="10"/>
        <v>0</v>
      </c>
      <c r="P33" s="33">
        <f t="shared" si="10"/>
        <v>0</v>
      </c>
      <c r="Q33" s="33">
        <f t="shared" si="10"/>
        <v>0</v>
      </c>
      <c r="R33" s="33">
        <f t="shared" si="10"/>
        <v>9.1038003048086455</v>
      </c>
      <c r="S33" s="33">
        <f t="shared" si="10"/>
        <v>0.45833547038569994</v>
      </c>
      <c r="T33" s="33">
        <f t="shared" si="10"/>
        <v>0</v>
      </c>
      <c r="U33" s="33">
        <f t="shared" si="10"/>
        <v>0</v>
      </c>
      <c r="V33" s="33">
        <f t="shared" si="10"/>
        <v>0.58530862690170005</v>
      </c>
      <c r="W33" s="33">
        <f t="shared" si="10"/>
        <v>0</v>
      </c>
      <c r="X33" s="33">
        <f t="shared" si="10"/>
        <v>0</v>
      </c>
      <c r="Y33" s="33">
        <f t="shared" si="10"/>
        <v>0</v>
      </c>
      <c r="Z33" s="33">
        <f t="shared" si="10"/>
        <v>0</v>
      </c>
      <c r="AA33" s="33">
        <f t="shared" si="10"/>
        <v>0</v>
      </c>
      <c r="AB33" s="33">
        <f t="shared" si="10"/>
        <v>65.19000519954335</v>
      </c>
      <c r="AC33" s="33">
        <f t="shared" si="10"/>
        <v>2.9594313839921984</v>
      </c>
      <c r="AD33" s="33">
        <f t="shared" si="10"/>
        <v>0</v>
      </c>
      <c r="AE33" s="33">
        <f t="shared" si="10"/>
        <v>0</v>
      </c>
      <c r="AF33" s="33">
        <f t="shared" si="10"/>
        <v>16.991568711272095</v>
      </c>
      <c r="AG33" s="33">
        <f t="shared" si="10"/>
        <v>0</v>
      </c>
      <c r="AH33" s="33">
        <f t="shared" si="10"/>
        <v>0</v>
      </c>
      <c r="AI33" s="33">
        <f t="shared" si="10"/>
        <v>0</v>
      </c>
      <c r="AJ33" s="33">
        <f t="shared" si="10"/>
        <v>0</v>
      </c>
      <c r="AK33" s="33">
        <f t="shared" si="10"/>
        <v>0</v>
      </c>
      <c r="AL33" s="33">
        <f t="shared" si="10"/>
        <v>59.448668639495587</v>
      </c>
      <c r="AM33" s="33">
        <f t="shared" si="10"/>
        <v>1.9388396464134001</v>
      </c>
      <c r="AN33" s="33">
        <f t="shared" si="10"/>
        <v>0</v>
      </c>
      <c r="AO33" s="33">
        <f t="shared" si="10"/>
        <v>0</v>
      </c>
      <c r="AP33" s="33">
        <f t="shared" si="10"/>
        <v>9.3890700201151915</v>
      </c>
      <c r="AQ33" s="33">
        <f t="shared" si="10"/>
        <v>0</v>
      </c>
      <c r="AR33" s="33">
        <f t="shared" si="10"/>
        <v>0</v>
      </c>
      <c r="AS33" s="33">
        <f t="shared" si="10"/>
        <v>0</v>
      </c>
      <c r="AT33" s="33">
        <f t="shared" si="10"/>
        <v>0</v>
      </c>
      <c r="AU33" s="33">
        <f t="shared" si="10"/>
        <v>0</v>
      </c>
      <c r="AV33" s="33">
        <f t="shared" si="10"/>
        <v>193.33322440087645</v>
      </c>
      <c r="AW33" s="33">
        <f t="shared" si="10"/>
        <v>15.371731203406652</v>
      </c>
      <c r="AX33" s="33">
        <f t="shared" si="10"/>
        <v>0</v>
      </c>
      <c r="AY33" s="33">
        <f t="shared" si="10"/>
        <v>0</v>
      </c>
      <c r="AZ33" s="33">
        <f t="shared" si="10"/>
        <v>39.825915180645609</v>
      </c>
      <c r="BA33" s="33">
        <f t="shared" si="10"/>
        <v>0</v>
      </c>
      <c r="BB33" s="33">
        <f t="shared" si="10"/>
        <v>0</v>
      </c>
      <c r="BC33" s="33">
        <f t="shared" si="10"/>
        <v>0</v>
      </c>
      <c r="BD33" s="33">
        <f t="shared" si="10"/>
        <v>0</v>
      </c>
      <c r="BE33" s="33">
        <f t="shared" si="10"/>
        <v>0</v>
      </c>
      <c r="BF33" s="33">
        <f t="shared" si="10"/>
        <v>40.523945210946799</v>
      </c>
      <c r="BG33" s="33">
        <f t="shared" si="10"/>
        <v>2.2409954072183003</v>
      </c>
      <c r="BH33" s="33">
        <f t="shared" si="10"/>
        <v>0</v>
      </c>
      <c r="BI33" s="33">
        <f t="shared" si="10"/>
        <v>0</v>
      </c>
      <c r="BJ33" s="33">
        <f t="shared" si="10"/>
        <v>3.6356420674466006</v>
      </c>
      <c r="BK33" s="33">
        <f>SUM(BK32)</f>
        <v>476.88937327151473</v>
      </c>
    </row>
    <row r="34" spans="1:67" x14ac:dyDescent="0.2">
      <c r="A34" s="16" t="s">
        <v>77</v>
      </c>
      <c r="B34" s="20" t="s">
        <v>15</v>
      </c>
      <c r="C34" s="74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6"/>
    </row>
    <row r="35" spans="1:67" x14ac:dyDescent="0.2">
      <c r="A35" s="16"/>
      <c r="B35" s="29" t="s">
        <v>107</v>
      </c>
      <c r="C35" s="35">
        <v>0</v>
      </c>
      <c r="D35" s="35">
        <v>0.63676563548379994</v>
      </c>
      <c r="E35" s="35">
        <v>0</v>
      </c>
      <c r="F35" s="35">
        <v>0</v>
      </c>
      <c r="G35" s="35">
        <v>0</v>
      </c>
      <c r="H35" s="35">
        <v>4.2429428579650024</v>
      </c>
      <c r="I35" s="35">
        <v>0.9857758912575999</v>
      </c>
      <c r="J35" s="35">
        <v>0</v>
      </c>
      <c r="K35" s="35">
        <v>0</v>
      </c>
      <c r="L35" s="35">
        <v>2.6787717166430993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1.7138773154614968</v>
      </c>
      <c r="S35" s="35">
        <v>2.95058830322E-2</v>
      </c>
      <c r="T35" s="35">
        <v>0</v>
      </c>
      <c r="U35" s="35">
        <v>0</v>
      </c>
      <c r="V35" s="35">
        <v>0.65220410486940017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30.175630341322513</v>
      </c>
      <c r="AC35" s="35">
        <v>1.4068224060950998</v>
      </c>
      <c r="AD35" s="35">
        <v>2.1570061656451003</v>
      </c>
      <c r="AE35" s="35">
        <v>0</v>
      </c>
      <c r="AF35" s="35">
        <v>15.319748668208293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28.719104431065574</v>
      </c>
      <c r="AM35" s="35">
        <v>0.45008469535409995</v>
      </c>
      <c r="AN35" s="35">
        <v>8.0759237709600001E-2</v>
      </c>
      <c r="AO35" s="35">
        <v>0</v>
      </c>
      <c r="AP35" s="35">
        <v>5.3877232668941986</v>
      </c>
      <c r="AQ35" s="35">
        <v>0</v>
      </c>
      <c r="AR35" s="35">
        <v>0</v>
      </c>
      <c r="AS35" s="35">
        <v>0</v>
      </c>
      <c r="AT35" s="35">
        <v>0</v>
      </c>
      <c r="AU35" s="35">
        <v>0</v>
      </c>
      <c r="AV35" s="35">
        <v>82.893870528140738</v>
      </c>
      <c r="AW35" s="35">
        <v>10.036429358575601</v>
      </c>
      <c r="AX35" s="35">
        <v>0</v>
      </c>
      <c r="AY35" s="35">
        <v>0</v>
      </c>
      <c r="AZ35" s="35">
        <v>47.8564500880032</v>
      </c>
      <c r="BA35" s="35">
        <v>0</v>
      </c>
      <c r="BB35" s="35">
        <v>0</v>
      </c>
      <c r="BC35" s="35">
        <v>0</v>
      </c>
      <c r="BD35" s="35">
        <v>0</v>
      </c>
      <c r="BE35" s="35">
        <v>0</v>
      </c>
      <c r="BF35" s="35">
        <v>16.152557230469792</v>
      </c>
      <c r="BG35" s="35">
        <v>1.8903865108056999</v>
      </c>
      <c r="BH35" s="35">
        <v>0</v>
      </c>
      <c r="BI35" s="35">
        <v>0</v>
      </c>
      <c r="BJ35" s="35">
        <v>3.6239466120926997</v>
      </c>
      <c r="BK35" s="36">
        <f>SUM(C35:BJ35)</f>
        <v>257.0903629450948</v>
      </c>
      <c r="BM35" s="37"/>
      <c r="BO35" s="37"/>
    </row>
    <row r="36" spans="1:67" x14ac:dyDescent="0.2">
      <c r="A36" s="16"/>
      <c r="B36" s="29" t="s">
        <v>126</v>
      </c>
      <c r="C36" s="35">
        <v>0</v>
      </c>
      <c r="D36" s="35">
        <v>0.47597530035480001</v>
      </c>
      <c r="E36" s="35">
        <v>0</v>
      </c>
      <c r="F36" s="35">
        <v>0</v>
      </c>
      <c r="G36" s="35">
        <v>0</v>
      </c>
      <c r="H36" s="35">
        <v>0.26011895593129986</v>
      </c>
      <c r="I36" s="35">
        <v>0</v>
      </c>
      <c r="J36" s="35">
        <v>0</v>
      </c>
      <c r="K36" s="35">
        <v>0</v>
      </c>
      <c r="L36" s="35">
        <v>0.41090056283820003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0.21187105735140013</v>
      </c>
      <c r="S36" s="35">
        <v>2.9810737935399997E-2</v>
      </c>
      <c r="T36" s="35">
        <v>0</v>
      </c>
      <c r="U36" s="35">
        <v>0</v>
      </c>
      <c r="V36" s="35">
        <v>0.22242142341910001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15.880215179889049</v>
      </c>
      <c r="AC36" s="35">
        <v>2.441347101675198</v>
      </c>
      <c r="AD36" s="35">
        <v>0</v>
      </c>
      <c r="AE36" s="35">
        <v>0</v>
      </c>
      <c r="AF36" s="35">
        <v>19.534760559202418</v>
      </c>
      <c r="AG36" s="35">
        <v>0</v>
      </c>
      <c r="AH36" s="35">
        <v>0</v>
      </c>
      <c r="AI36" s="35">
        <v>0</v>
      </c>
      <c r="AJ36" s="35">
        <v>0</v>
      </c>
      <c r="AK36" s="35">
        <v>0</v>
      </c>
      <c r="AL36" s="35">
        <v>16.845150746302181</v>
      </c>
      <c r="AM36" s="35">
        <v>1.2636276003214002</v>
      </c>
      <c r="AN36" s="35">
        <v>0</v>
      </c>
      <c r="AO36" s="35">
        <v>0</v>
      </c>
      <c r="AP36" s="35">
        <v>11.362791335532499</v>
      </c>
      <c r="AQ36" s="35">
        <v>0</v>
      </c>
      <c r="AR36" s="35">
        <v>0</v>
      </c>
      <c r="AS36" s="35">
        <v>0</v>
      </c>
      <c r="AT36" s="35">
        <v>0</v>
      </c>
      <c r="AU36" s="35">
        <v>0</v>
      </c>
      <c r="AV36" s="35">
        <v>1.2486638293430949</v>
      </c>
      <c r="AW36" s="35">
        <v>0.54466446235449995</v>
      </c>
      <c r="AX36" s="35">
        <v>0</v>
      </c>
      <c r="AY36" s="35">
        <v>0</v>
      </c>
      <c r="AZ36" s="35">
        <v>1.2303659629664003</v>
      </c>
      <c r="BA36" s="35">
        <v>0</v>
      </c>
      <c r="BB36" s="35">
        <v>0</v>
      </c>
      <c r="BC36" s="35">
        <v>0</v>
      </c>
      <c r="BD36" s="35">
        <v>0</v>
      </c>
      <c r="BE36" s="35">
        <v>0</v>
      </c>
      <c r="BF36" s="35">
        <v>0.60565167273409937</v>
      </c>
      <c r="BG36" s="35">
        <v>3.6183143838600003E-2</v>
      </c>
      <c r="BH36" s="35">
        <v>0</v>
      </c>
      <c r="BI36" s="35">
        <v>0</v>
      </c>
      <c r="BJ36" s="35">
        <v>0.55537364116030008</v>
      </c>
      <c r="BK36" s="36">
        <f>SUM(C36:BJ36)</f>
        <v>73.159893273149962</v>
      </c>
      <c r="BM36" s="37"/>
      <c r="BO36" s="37"/>
    </row>
    <row r="37" spans="1:67" x14ac:dyDescent="0.2">
      <c r="A37" s="16"/>
      <c r="B37" s="29" t="s">
        <v>117</v>
      </c>
      <c r="C37" s="35">
        <v>0</v>
      </c>
      <c r="D37" s="35">
        <v>0.44101060283869997</v>
      </c>
      <c r="E37" s="35">
        <v>0</v>
      </c>
      <c r="F37" s="35">
        <v>0</v>
      </c>
      <c r="G37" s="35">
        <v>0</v>
      </c>
      <c r="H37" s="35">
        <v>1.5149969690472043</v>
      </c>
      <c r="I37" s="35">
        <v>7.0632258064E-3</v>
      </c>
      <c r="J37" s="35">
        <v>0</v>
      </c>
      <c r="K37" s="35">
        <v>0</v>
      </c>
      <c r="L37" s="35">
        <v>0.5026911732571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1.3311966763694074</v>
      </c>
      <c r="S37" s="35">
        <v>1.0634881849675999</v>
      </c>
      <c r="T37" s="35">
        <v>0</v>
      </c>
      <c r="U37" s="35">
        <v>0</v>
      </c>
      <c r="V37" s="35">
        <v>0.253819606709</v>
      </c>
      <c r="W37" s="35">
        <v>0</v>
      </c>
      <c r="X37" s="35">
        <v>6.4516129000000008E-6</v>
      </c>
      <c r="Y37" s="35">
        <v>0</v>
      </c>
      <c r="Z37" s="35">
        <v>0</v>
      </c>
      <c r="AA37" s="35">
        <v>0</v>
      </c>
      <c r="AB37" s="35">
        <v>26.638037036124516</v>
      </c>
      <c r="AC37" s="35">
        <v>3.7429009839654999</v>
      </c>
      <c r="AD37" s="35">
        <v>0</v>
      </c>
      <c r="AE37" s="35">
        <v>0</v>
      </c>
      <c r="AF37" s="35">
        <v>28.488605905878966</v>
      </c>
      <c r="AG37" s="35">
        <v>0</v>
      </c>
      <c r="AH37" s="35">
        <v>0</v>
      </c>
      <c r="AI37" s="35">
        <v>0</v>
      </c>
      <c r="AJ37" s="35">
        <v>0</v>
      </c>
      <c r="AK37" s="35">
        <v>0</v>
      </c>
      <c r="AL37" s="35">
        <v>33.84956923256749</v>
      </c>
      <c r="AM37" s="35">
        <v>3.1720363150620985</v>
      </c>
      <c r="AN37" s="35">
        <v>8.4329032258000008E-2</v>
      </c>
      <c r="AO37" s="35">
        <v>0</v>
      </c>
      <c r="AP37" s="35">
        <v>19.654322992528215</v>
      </c>
      <c r="AQ37" s="35">
        <v>0</v>
      </c>
      <c r="AR37" s="35">
        <v>0</v>
      </c>
      <c r="AS37" s="35">
        <v>0</v>
      </c>
      <c r="AT37" s="35">
        <v>0</v>
      </c>
      <c r="AU37" s="35">
        <v>0</v>
      </c>
      <c r="AV37" s="35">
        <v>6.8365097708799993</v>
      </c>
      <c r="AW37" s="35">
        <v>0.44311912248270002</v>
      </c>
      <c r="AX37" s="35">
        <v>0</v>
      </c>
      <c r="AY37" s="35">
        <v>0</v>
      </c>
      <c r="AZ37" s="35">
        <v>5.1174847759322013</v>
      </c>
      <c r="BA37" s="35">
        <v>0</v>
      </c>
      <c r="BB37" s="35">
        <v>0</v>
      </c>
      <c r="BC37" s="35">
        <v>0</v>
      </c>
      <c r="BD37" s="35">
        <v>0</v>
      </c>
      <c r="BE37" s="35">
        <v>0</v>
      </c>
      <c r="BF37" s="35">
        <v>3.4535986793887568</v>
      </c>
      <c r="BG37" s="35">
        <v>0.43468271493540001</v>
      </c>
      <c r="BH37" s="35">
        <v>0</v>
      </c>
      <c r="BI37" s="35">
        <v>0</v>
      </c>
      <c r="BJ37" s="35">
        <v>1.8290807934825002</v>
      </c>
      <c r="BK37" s="36">
        <f>SUM(C37:BJ37)</f>
        <v>138.85855024609467</v>
      </c>
      <c r="BM37" s="37"/>
      <c r="BO37" s="37"/>
    </row>
    <row r="38" spans="1:67" x14ac:dyDescent="0.2">
      <c r="A38" s="16"/>
      <c r="B38" s="29" t="s">
        <v>124</v>
      </c>
      <c r="C38" s="35">
        <v>0</v>
      </c>
      <c r="D38" s="35">
        <v>0.45283626306450003</v>
      </c>
      <c r="E38" s="35">
        <v>0</v>
      </c>
      <c r="F38" s="35">
        <v>0</v>
      </c>
      <c r="G38" s="35">
        <v>0</v>
      </c>
      <c r="H38" s="35">
        <v>1.1245141933021034</v>
      </c>
      <c r="I38" s="35">
        <v>4.5374193548000001E-3</v>
      </c>
      <c r="J38" s="35">
        <v>0</v>
      </c>
      <c r="K38" s="35">
        <v>0</v>
      </c>
      <c r="L38" s="35">
        <v>2.2952906932567001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0.67897704540140225</v>
      </c>
      <c r="S38" s="35">
        <v>0</v>
      </c>
      <c r="T38" s="35">
        <v>0</v>
      </c>
      <c r="U38" s="35">
        <v>0</v>
      </c>
      <c r="V38" s="35">
        <v>0.18739448287059998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18.651255944929051</v>
      </c>
      <c r="AC38" s="35">
        <v>3.3962662569644011</v>
      </c>
      <c r="AD38" s="35">
        <v>0</v>
      </c>
      <c r="AE38" s="35">
        <v>0</v>
      </c>
      <c r="AF38" s="35">
        <v>21.418831078235016</v>
      </c>
      <c r="AG38" s="35">
        <v>0</v>
      </c>
      <c r="AH38" s="35">
        <v>0</v>
      </c>
      <c r="AI38" s="35">
        <v>0</v>
      </c>
      <c r="AJ38" s="35">
        <v>0</v>
      </c>
      <c r="AK38" s="35">
        <v>0</v>
      </c>
      <c r="AL38" s="35">
        <v>19.161749010632164</v>
      </c>
      <c r="AM38" s="35">
        <v>1.9665490117721005</v>
      </c>
      <c r="AN38" s="35">
        <v>0</v>
      </c>
      <c r="AO38" s="35">
        <v>0</v>
      </c>
      <c r="AP38" s="35">
        <v>10.598748414793002</v>
      </c>
      <c r="AQ38" s="35">
        <v>0</v>
      </c>
      <c r="AR38" s="35">
        <v>0</v>
      </c>
      <c r="AS38" s="35">
        <v>0</v>
      </c>
      <c r="AT38" s="35">
        <v>0</v>
      </c>
      <c r="AU38" s="35">
        <v>0</v>
      </c>
      <c r="AV38" s="35">
        <v>4.7649456761207256</v>
      </c>
      <c r="AW38" s="35">
        <v>0.27986974080549998</v>
      </c>
      <c r="AX38" s="35">
        <v>0</v>
      </c>
      <c r="AY38" s="35">
        <v>0</v>
      </c>
      <c r="AZ38" s="35">
        <v>3.8009713891894004</v>
      </c>
      <c r="BA38" s="35">
        <v>0</v>
      </c>
      <c r="BB38" s="35">
        <v>0</v>
      </c>
      <c r="BC38" s="35">
        <v>0</v>
      </c>
      <c r="BD38" s="35">
        <v>0</v>
      </c>
      <c r="BE38" s="35">
        <v>0</v>
      </c>
      <c r="BF38" s="35">
        <v>2.9970161482014666</v>
      </c>
      <c r="BG38" s="35">
        <v>0.61931120825779995</v>
      </c>
      <c r="BH38" s="35">
        <v>0</v>
      </c>
      <c r="BI38" s="35">
        <v>0</v>
      </c>
      <c r="BJ38" s="35">
        <v>1.2518507633533995</v>
      </c>
      <c r="BK38" s="36">
        <f t="shared" ref="BK38:BK41" si="11">SUM(C38:BJ38)</f>
        <v>93.650914740504149</v>
      </c>
      <c r="BM38" s="37"/>
      <c r="BO38" s="37"/>
    </row>
    <row r="39" spans="1:67" x14ac:dyDescent="0.2">
      <c r="A39" s="16"/>
      <c r="B39" s="29" t="s">
        <v>127</v>
      </c>
      <c r="C39" s="35">
        <v>0</v>
      </c>
      <c r="D39" s="35">
        <v>0.37623259219350003</v>
      </c>
      <c r="E39" s="35">
        <v>0</v>
      </c>
      <c r="F39" s="35">
        <v>0</v>
      </c>
      <c r="G39" s="35">
        <v>0</v>
      </c>
      <c r="H39" s="35">
        <v>0.20194772954420004</v>
      </c>
      <c r="I39" s="35">
        <v>5.2411290322000002E-3</v>
      </c>
      <c r="J39" s="35">
        <v>0</v>
      </c>
      <c r="K39" s="35">
        <v>0</v>
      </c>
      <c r="L39" s="35">
        <v>3.5106925064399996E-2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0.22594952622149991</v>
      </c>
      <c r="S39" s="35">
        <v>5.9288310966000004E-3</v>
      </c>
      <c r="T39" s="35">
        <v>0</v>
      </c>
      <c r="U39" s="35">
        <v>0</v>
      </c>
      <c r="V39" s="35">
        <v>6.3998225806300005E-2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5.3726614302525864</v>
      </c>
      <c r="AC39" s="35">
        <v>0.97770322580600022</v>
      </c>
      <c r="AD39" s="35">
        <v>0</v>
      </c>
      <c r="AE39" s="35">
        <v>0</v>
      </c>
      <c r="AF39" s="35">
        <v>6.8291956454456058</v>
      </c>
      <c r="AG39" s="35">
        <v>0</v>
      </c>
      <c r="AH39" s="35">
        <v>0</v>
      </c>
      <c r="AI39" s="35">
        <v>0</v>
      </c>
      <c r="AJ39" s="35">
        <v>0</v>
      </c>
      <c r="AK39" s="35">
        <v>0</v>
      </c>
      <c r="AL39" s="35">
        <v>5.9539957719086951</v>
      </c>
      <c r="AM39" s="35">
        <v>0.58030112225770003</v>
      </c>
      <c r="AN39" s="35">
        <v>0</v>
      </c>
      <c r="AO39" s="35">
        <v>0</v>
      </c>
      <c r="AP39" s="35">
        <v>3.7461682241242951</v>
      </c>
      <c r="AQ39" s="35">
        <v>0</v>
      </c>
      <c r="AR39" s="35">
        <v>0</v>
      </c>
      <c r="AS39" s="35">
        <v>0</v>
      </c>
      <c r="AT39" s="35">
        <v>0</v>
      </c>
      <c r="AU39" s="35">
        <v>0</v>
      </c>
      <c r="AV39" s="35">
        <v>1.1334810545001912</v>
      </c>
      <c r="AW39" s="35">
        <v>3.96352962899E-2</v>
      </c>
      <c r="AX39" s="35">
        <v>0</v>
      </c>
      <c r="AY39" s="35">
        <v>0</v>
      </c>
      <c r="AZ39" s="35">
        <v>1.2077554299986999</v>
      </c>
      <c r="BA39" s="35">
        <v>0</v>
      </c>
      <c r="BB39" s="35">
        <v>0</v>
      </c>
      <c r="BC39" s="35">
        <v>0</v>
      </c>
      <c r="BD39" s="35">
        <v>0</v>
      </c>
      <c r="BE39" s="35">
        <v>0</v>
      </c>
      <c r="BF39" s="35">
        <v>0.49066202689650101</v>
      </c>
      <c r="BG39" s="35">
        <v>1.0291612903199999E-2</v>
      </c>
      <c r="BH39" s="35">
        <v>0</v>
      </c>
      <c r="BI39" s="35">
        <v>0</v>
      </c>
      <c r="BJ39" s="35">
        <v>0.20743422580620002</v>
      </c>
      <c r="BK39" s="36">
        <f t="shared" si="11"/>
        <v>27.463690025148278</v>
      </c>
      <c r="BM39" s="37"/>
      <c r="BO39" s="37"/>
    </row>
    <row r="40" spans="1:67" x14ac:dyDescent="0.2">
      <c r="A40" s="16"/>
      <c r="B40" s="29" t="s">
        <v>108</v>
      </c>
      <c r="C40" s="35">
        <v>0</v>
      </c>
      <c r="D40" s="35">
        <v>0.61446906725799999</v>
      </c>
      <c r="E40" s="35">
        <v>0</v>
      </c>
      <c r="F40" s="35">
        <v>0</v>
      </c>
      <c r="G40" s="35">
        <v>0</v>
      </c>
      <c r="H40" s="35">
        <v>4.9929533834017006</v>
      </c>
      <c r="I40" s="35">
        <v>2.8426253945152</v>
      </c>
      <c r="J40" s="35">
        <v>0</v>
      </c>
      <c r="K40" s="35">
        <v>0</v>
      </c>
      <c r="L40" s="35">
        <v>1.7904187315461013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3.0444229416345996</v>
      </c>
      <c r="S40" s="35">
        <v>3.0900708952579006</v>
      </c>
      <c r="T40" s="35">
        <v>0</v>
      </c>
      <c r="U40" s="35">
        <v>0</v>
      </c>
      <c r="V40" s="35">
        <v>1.0156219477400001</v>
      </c>
      <c r="W40" s="35">
        <v>0</v>
      </c>
      <c r="X40" s="35">
        <v>1.1292677409999998E-4</v>
      </c>
      <c r="Y40" s="35">
        <v>0</v>
      </c>
      <c r="Z40" s="35">
        <v>0</v>
      </c>
      <c r="AA40" s="35">
        <v>0</v>
      </c>
      <c r="AB40" s="35">
        <v>61.446029967127174</v>
      </c>
      <c r="AC40" s="35">
        <v>6.2663143376097992</v>
      </c>
      <c r="AD40" s="35">
        <v>3.5019439602257996</v>
      </c>
      <c r="AE40" s="35">
        <v>0</v>
      </c>
      <c r="AF40" s="35">
        <v>29.123364057391719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62.169883447105455</v>
      </c>
      <c r="AM40" s="35">
        <v>1.7337468865147998</v>
      </c>
      <c r="AN40" s="35">
        <v>0</v>
      </c>
      <c r="AO40" s="35">
        <v>0</v>
      </c>
      <c r="AP40" s="35">
        <v>12.859736343078803</v>
      </c>
      <c r="AQ40" s="35">
        <v>0</v>
      </c>
      <c r="AR40" s="35">
        <v>0</v>
      </c>
      <c r="AS40" s="35">
        <v>0</v>
      </c>
      <c r="AT40" s="35">
        <v>0</v>
      </c>
      <c r="AU40" s="35">
        <v>0</v>
      </c>
      <c r="AV40" s="35">
        <v>64.697485450719967</v>
      </c>
      <c r="AW40" s="35">
        <v>4.9857027184468006</v>
      </c>
      <c r="AX40" s="35">
        <v>0</v>
      </c>
      <c r="AY40" s="35">
        <v>0</v>
      </c>
      <c r="AZ40" s="35">
        <v>30.124218127557437</v>
      </c>
      <c r="BA40" s="35">
        <v>0</v>
      </c>
      <c r="BB40" s="35">
        <v>0</v>
      </c>
      <c r="BC40" s="35">
        <v>0</v>
      </c>
      <c r="BD40" s="35">
        <v>0</v>
      </c>
      <c r="BE40" s="35">
        <v>0</v>
      </c>
      <c r="BF40" s="35">
        <v>15.632495705550683</v>
      </c>
      <c r="BG40" s="35">
        <v>0.41320421119279999</v>
      </c>
      <c r="BH40" s="35">
        <v>0</v>
      </c>
      <c r="BI40" s="35">
        <v>0</v>
      </c>
      <c r="BJ40" s="35">
        <v>2.870260856706</v>
      </c>
      <c r="BK40" s="36">
        <f t="shared" ref="BK40" si="12">SUM(C40:BJ40)</f>
        <v>313.2150813573549</v>
      </c>
      <c r="BM40" s="37"/>
      <c r="BO40" s="37"/>
    </row>
    <row r="41" spans="1:67" x14ac:dyDescent="0.2">
      <c r="A41" s="16"/>
      <c r="B41" s="29" t="s">
        <v>125</v>
      </c>
      <c r="C41" s="35">
        <v>0</v>
      </c>
      <c r="D41" s="35">
        <v>0.44245380209670004</v>
      </c>
      <c r="E41" s="35">
        <v>0</v>
      </c>
      <c r="F41" s="35">
        <v>0</v>
      </c>
      <c r="G41" s="35">
        <v>0</v>
      </c>
      <c r="H41" s="35">
        <v>0.46180204324829988</v>
      </c>
      <c r="I41" s="35">
        <v>3.5467096774100003E-2</v>
      </c>
      <c r="J41" s="35">
        <v>0</v>
      </c>
      <c r="K41" s="35">
        <v>0</v>
      </c>
      <c r="L41" s="35">
        <v>0.58337790316049998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0.40113925757129987</v>
      </c>
      <c r="S41" s="35">
        <v>0</v>
      </c>
      <c r="T41" s="35">
        <v>0</v>
      </c>
      <c r="U41" s="35">
        <v>0</v>
      </c>
      <c r="V41" s="35">
        <v>0.31261236303170004</v>
      </c>
      <c r="W41" s="35">
        <v>0</v>
      </c>
      <c r="X41" s="35">
        <v>0</v>
      </c>
      <c r="Y41" s="35">
        <v>0</v>
      </c>
      <c r="Z41" s="35">
        <v>0</v>
      </c>
      <c r="AA41" s="35">
        <v>0</v>
      </c>
      <c r="AB41" s="35">
        <v>17.628974827926111</v>
      </c>
      <c r="AC41" s="35">
        <v>3.4524306457399008</v>
      </c>
      <c r="AD41" s="35">
        <v>0</v>
      </c>
      <c r="AE41" s="35">
        <v>0</v>
      </c>
      <c r="AF41" s="35">
        <v>22.745363094298284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21.346996298929284</v>
      </c>
      <c r="AM41" s="35">
        <v>3.3333359847401005</v>
      </c>
      <c r="AN41" s="35">
        <v>0</v>
      </c>
      <c r="AO41" s="35">
        <v>0</v>
      </c>
      <c r="AP41" s="35">
        <v>15.916263195108487</v>
      </c>
      <c r="AQ41" s="35">
        <v>0</v>
      </c>
      <c r="AR41" s="35">
        <v>0</v>
      </c>
      <c r="AS41" s="35">
        <v>0</v>
      </c>
      <c r="AT41" s="35">
        <v>0</v>
      </c>
      <c r="AU41" s="35">
        <v>0</v>
      </c>
      <c r="AV41" s="35">
        <v>2.6832528231315016</v>
      </c>
      <c r="AW41" s="35">
        <v>0.43365813648370005</v>
      </c>
      <c r="AX41" s="35">
        <v>0</v>
      </c>
      <c r="AY41" s="35">
        <v>0</v>
      </c>
      <c r="AZ41" s="35">
        <v>1.0979026569663999</v>
      </c>
      <c r="BA41" s="35">
        <v>0</v>
      </c>
      <c r="BB41" s="35">
        <v>0</v>
      </c>
      <c r="BC41" s="35">
        <v>0</v>
      </c>
      <c r="BD41" s="35">
        <v>0</v>
      </c>
      <c r="BE41" s="35">
        <v>0</v>
      </c>
      <c r="BF41" s="35">
        <v>1.1992741154337994</v>
      </c>
      <c r="BG41" s="35">
        <v>0.43654001612889998</v>
      </c>
      <c r="BH41" s="35">
        <v>4.3179032257999996E-2</v>
      </c>
      <c r="BI41" s="35">
        <v>0</v>
      </c>
      <c r="BJ41" s="35">
        <v>0.39014526541880001</v>
      </c>
      <c r="BK41" s="36">
        <f t="shared" si="11"/>
        <v>92.944168558445853</v>
      </c>
      <c r="BM41" s="37"/>
      <c r="BO41" s="37"/>
    </row>
    <row r="42" spans="1:67" x14ac:dyDescent="0.2">
      <c r="A42" s="16"/>
      <c r="B42" s="29" t="s">
        <v>128</v>
      </c>
      <c r="C42" s="35">
        <v>0</v>
      </c>
      <c r="D42" s="35">
        <v>0.47411330461290002</v>
      </c>
      <c r="E42" s="35">
        <v>0</v>
      </c>
      <c r="F42" s="35">
        <v>0</v>
      </c>
      <c r="G42" s="35">
        <v>0</v>
      </c>
      <c r="H42" s="35">
        <v>2.2985074720934997</v>
      </c>
      <c r="I42" s="35">
        <v>4.1854058547999992E-2</v>
      </c>
      <c r="J42" s="35">
        <v>0</v>
      </c>
      <c r="K42" s="35">
        <v>0</v>
      </c>
      <c r="L42" s="35">
        <v>0.56945017899869976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1.5829869751296997</v>
      </c>
      <c r="S42" s="35">
        <v>3.4940686838499997E-2</v>
      </c>
      <c r="T42" s="35">
        <v>0</v>
      </c>
      <c r="U42" s="35">
        <v>0</v>
      </c>
      <c r="V42" s="35">
        <v>0.34582977996709996</v>
      </c>
      <c r="W42" s="35">
        <v>0</v>
      </c>
      <c r="X42" s="35">
        <v>0</v>
      </c>
      <c r="Y42" s="35">
        <v>0</v>
      </c>
      <c r="Z42" s="35">
        <v>0</v>
      </c>
      <c r="AA42" s="35">
        <v>0</v>
      </c>
      <c r="AB42" s="35">
        <v>37.447164858646772</v>
      </c>
      <c r="AC42" s="35">
        <v>4.1412440056097948</v>
      </c>
      <c r="AD42" s="35">
        <v>0</v>
      </c>
      <c r="AE42" s="35">
        <v>0</v>
      </c>
      <c r="AF42" s="35">
        <v>29.643726372483187</v>
      </c>
      <c r="AG42" s="35">
        <v>0</v>
      </c>
      <c r="AH42" s="35">
        <v>0</v>
      </c>
      <c r="AI42" s="35">
        <v>0</v>
      </c>
      <c r="AJ42" s="35">
        <v>0</v>
      </c>
      <c r="AK42" s="35">
        <v>0</v>
      </c>
      <c r="AL42" s="35">
        <v>42.066985696390695</v>
      </c>
      <c r="AM42" s="35">
        <v>1.5487001641585003</v>
      </c>
      <c r="AN42" s="35">
        <v>0</v>
      </c>
      <c r="AO42" s="35">
        <v>0</v>
      </c>
      <c r="AP42" s="35">
        <v>14.242841883460869</v>
      </c>
      <c r="AQ42" s="35">
        <v>0</v>
      </c>
      <c r="AR42" s="35">
        <v>0</v>
      </c>
      <c r="AS42" s="35">
        <v>0</v>
      </c>
      <c r="AT42" s="35">
        <v>0</v>
      </c>
      <c r="AU42" s="35">
        <v>0</v>
      </c>
      <c r="AV42" s="35">
        <v>8.4381108401633949</v>
      </c>
      <c r="AW42" s="35">
        <v>1.9862859606432004</v>
      </c>
      <c r="AX42" s="35">
        <v>0</v>
      </c>
      <c r="AY42" s="35">
        <v>0</v>
      </c>
      <c r="AZ42" s="35">
        <v>4.2377192214788009</v>
      </c>
      <c r="BA42" s="35">
        <v>0</v>
      </c>
      <c r="BB42" s="35">
        <v>0</v>
      </c>
      <c r="BC42" s="35">
        <v>0</v>
      </c>
      <c r="BD42" s="35">
        <v>0</v>
      </c>
      <c r="BE42" s="35">
        <v>0</v>
      </c>
      <c r="BF42" s="35">
        <v>3.9469365884523913</v>
      </c>
      <c r="BG42" s="35">
        <v>0.12980102109619998</v>
      </c>
      <c r="BH42" s="35">
        <v>0.1710818817419</v>
      </c>
      <c r="BI42" s="35">
        <v>0</v>
      </c>
      <c r="BJ42" s="35">
        <v>1.5389373013528</v>
      </c>
      <c r="BK42" s="36">
        <f>SUM(C42:BJ42)</f>
        <v>154.88721825186693</v>
      </c>
      <c r="BM42" s="37"/>
      <c r="BO42" s="37"/>
    </row>
    <row r="43" spans="1:67" x14ac:dyDescent="0.2">
      <c r="A43" s="16"/>
      <c r="B43" s="29" t="s">
        <v>109</v>
      </c>
      <c r="C43" s="35">
        <v>0</v>
      </c>
      <c r="D43" s="35">
        <v>2.532903661387</v>
      </c>
      <c r="E43" s="35">
        <v>0</v>
      </c>
      <c r="F43" s="35">
        <v>0</v>
      </c>
      <c r="G43" s="35">
        <v>0</v>
      </c>
      <c r="H43" s="35">
        <v>2.9633422002255978</v>
      </c>
      <c r="I43" s="35">
        <v>48.751983637547703</v>
      </c>
      <c r="J43" s="35">
        <v>0</v>
      </c>
      <c r="K43" s="35">
        <v>0</v>
      </c>
      <c r="L43" s="35">
        <v>1.4177265594169997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1.7043873599975012</v>
      </c>
      <c r="S43" s="35">
        <v>5.3833592596771007</v>
      </c>
      <c r="T43" s="35">
        <v>0</v>
      </c>
      <c r="U43" s="35">
        <v>0</v>
      </c>
      <c r="V43" s="35">
        <v>0.28672077109599997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35">
        <v>15.609180982226674</v>
      </c>
      <c r="AC43" s="35">
        <v>1.9987962902234013</v>
      </c>
      <c r="AD43" s="35">
        <v>0.4144223401612</v>
      </c>
      <c r="AE43" s="35">
        <v>0</v>
      </c>
      <c r="AF43" s="35">
        <v>5.3005327822857993</v>
      </c>
      <c r="AG43" s="35">
        <v>0</v>
      </c>
      <c r="AH43" s="35">
        <v>0</v>
      </c>
      <c r="AI43" s="35">
        <v>0</v>
      </c>
      <c r="AJ43" s="35">
        <v>0</v>
      </c>
      <c r="AK43" s="35">
        <v>0</v>
      </c>
      <c r="AL43" s="35">
        <v>13.449060712223465</v>
      </c>
      <c r="AM43" s="35">
        <v>1.7522800639661009</v>
      </c>
      <c r="AN43" s="35">
        <v>0.37546301445160002</v>
      </c>
      <c r="AO43" s="35">
        <v>0</v>
      </c>
      <c r="AP43" s="35">
        <v>2.0196805012557002</v>
      </c>
      <c r="AQ43" s="35">
        <v>0</v>
      </c>
      <c r="AR43" s="35">
        <v>0</v>
      </c>
      <c r="AS43" s="35">
        <v>0</v>
      </c>
      <c r="AT43" s="35">
        <v>0</v>
      </c>
      <c r="AU43" s="35">
        <v>0</v>
      </c>
      <c r="AV43" s="35">
        <v>16.147462423680036</v>
      </c>
      <c r="AW43" s="35">
        <v>48.377716021804403</v>
      </c>
      <c r="AX43" s="35">
        <v>0</v>
      </c>
      <c r="AY43" s="35">
        <v>0</v>
      </c>
      <c r="AZ43" s="35">
        <v>4.4635701613191996</v>
      </c>
      <c r="BA43" s="35">
        <v>0</v>
      </c>
      <c r="BB43" s="35">
        <v>0</v>
      </c>
      <c r="BC43" s="35">
        <v>0</v>
      </c>
      <c r="BD43" s="35">
        <v>0</v>
      </c>
      <c r="BE43" s="35">
        <v>0</v>
      </c>
      <c r="BF43" s="35">
        <v>5.1329018046931134</v>
      </c>
      <c r="BG43" s="35">
        <v>6.4952419193400002E-2</v>
      </c>
      <c r="BH43" s="35">
        <v>0</v>
      </c>
      <c r="BI43" s="35">
        <v>0</v>
      </c>
      <c r="BJ43" s="35">
        <v>0.58726865887020008</v>
      </c>
      <c r="BK43" s="36">
        <f>SUM(C43:BJ43)</f>
        <v>178.73371162570217</v>
      </c>
      <c r="BM43" s="37"/>
      <c r="BO43" s="37"/>
    </row>
    <row r="44" spans="1:67" x14ac:dyDescent="0.2">
      <c r="A44" s="16"/>
      <c r="B44" s="29" t="s">
        <v>110</v>
      </c>
      <c r="C44" s="35">
        <v>0</v>
      </c>
      <c r="D44" s="35">
        <v>0.62143537954829997</v>
      </c>
      <c r="E44" s="35">
        <v>0</v>
      </c>
      <c r="F44" s="35">
        <v>0</v>
      </c>
      <c r="G44" s="35">
        <v>0</v>
      </c>
      <c r="H44" s="35">
        <v>3.6954871905739965</v>
      </c>
      <c r="I44" s="35">
        <v>6.7450518967299991E-2</v>
      </c>
      <c r="J44" s="35">
        <v>0</v>
      </c>
      <c r="K44" s="35">
        <v>0</v>
      </c>
      <c r="L44" s="35">
        <v>1.5193983178691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2.1680148180341945</v>
      </c>
      <c r="S44" s="35">
        <v>0</v>
      </c>
      <c r="T44" s="35">
        <v>0</v>
      </c>
      <c r="U44" s="35">
        <v>0</v>
      </c>
      <c r="V44" s="35">
        <v>0.15024597348349997</v>
      </c>
      <c r="W44" s="35">
        <v>0</v>
      </c>
      <c r="X44" s="35">
        <v>0</v>
      </c>
      <c r="Y44" s="35">
        <v>0</v>
      </c>
      <c r="Z44" s="35">
        <v>0</v>
      </c>
      <c r="AA44" s="35">
        <v>0</v>
      </c>
      <c r="AB44" s="35">
        <v>5.0470299978115136</v>
      </c>
      <c r="AC44" s="35">
        <v>0.1537246226449</v>
      </c>
      <c r="AD44" s="35">
        <v>0</v>
      </c>
      <c r="AE44" s="35">
        <v>0</v>
      </c>
      <c r="AF44" s="35">
        <v>1.2155106847405004</v>
      </c>
      <c r="AG44" s="35">
        <v>0</v>
      </c>
      <c r="AH44" s="35">
        <v>0</v>
      </c>
      <c r="AI44" s="35">
        <v>0</v>
      </c>
      <c r="AJ44" s="35">
        <v>0</v>
      </c>
      <c r="AK44" s="35">
        <v>0</v>
      </c>
      <c r="AL44" s="35">
        <v>3.7822713478401848</v>
      </c>
      <c r="AM44" s="35">
        <v>0.1256588044835</v>
      </c>
      <c r="AN44" s="35">
        <v>0</v>
      </c>
      <c r="AO44" s="35">
        <v>0</v>
      </c>
      <c r="AP44" s="35">
        <v>0.52186613432209983</v>
      </c>
      <c r="AQ44" s="35">
        <v>0</v>
      </c>
      <c r="AR44" s="35">
        <v>0</v>
      </c>
      <c r="AS44" s="35">
        <v>0</v>
      </c>
      <c r="AT44" s="35">
        <v>0</v>
      </c>
      <c r="AU44" s="35">
        <v>0</v>
      </c>
      <c r="AV44" s="35">
        <v>8.6341013799142932</v>
      </c>
      <c r="AW44" s="35">
        <v>2.450752271515301</v>
      </c>
      <c r="AX44" s="35">
        <v>1.5236090967E-3</v>
      </c>
      <c r="AY44" s="35">
        <v>0</v>
      </c>
      <c r="AZ44" s="35">
        <v>6.8092380290302001</v>
      </c>
      <c r="BA44" s="35">
        <v>0</v>
      </c>
      <c r="BB44" s="35">
        <v>0</v>
      </c>
      <c r="BC44" s="35">
        <v>0</v>
      </c>
      <c r="BD44" s="35">
        <v>0</v>
      </c>
      <c r="BE44" s="35">
        <v>0</v>
      </c>
      <c r="BF44" s="35">
        <v>2.1700457188729905</v>
      </c>
      <c r="BG44" s="35">
        <v>0.42785735332249997</v>
      </c>
      <c r="BH44" s="35">
        <v>0</v>
      </c>
      <c r="BI44" s="35">
        <v>0</v>
      </c>
      <c r="BJ44" s="35">
        <v>0.12407079916109999</v>
      </c>
      <c r="BK44" s="36">
        <f>SUM(C44:BJ44)</f>
        <v>39.685682951232181</v>
      </c>
      <c r="BM44" s="37"/>
      <c r="BO44" s="37"/>
    </row>
    <row r="45" spans="1:67" x14ac:dyDescent="0.2">
      <c r="A45" s="16"/>
      <c r="B45" s="29" t="s">
        <v>118</v>
      </c>
      <c r="C45" s="45">
        <v>0</v>
      </c>
      <c r="D45" s="45">
        <v>0.4002961816774</v>
      </c>
      <c r="E45" s="45">
        <v>0</v>
      </c>
      <c r="F45" s="45">
        <v>0</v>
      </c>
      <c r="G45" s="45">
        <v>0</v>
      </c>
      <c r="H45" s="45">
        <v>1.9502546369857012</v>
      </c>
      <c r="I45" s="45">
        <v>1.6937768838500001E-2</v>
      </c>
      <c r="J45" s="45">
        <v>0</v>
      </c>
      <c r="K45" s="45">
        <v>0</v>
      </c>
      <c r="L45" s="45">
        <v>1.4202137221273994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1.5425965106997988</v>
      </c>
      <c r="S45" s="45">
        <v>0.1487479206449</v>
      </c>
      <c r="T45" s="45">
        <v>0</v>
      </c>
      <c r="U45" s="45">
        <v>0</v>
      </c>
      <c r="V45" s="45">
        <v>0.56470142516050015</v>
      </c>
      <c r="W45" s="45">
        <v>0</v>
      </c>
      <c r="X45" s="45">
        <v>1.6129032200000002E-5</v>
      </c>
      <c r="Y45" s="45">
        <v>0</v>
      </c>
      <c r="Z45" s="45">
        <v>0</v>
      </c>
      <c r="AA45" s="45">
        <v>0</v>
      </c>
      <c r="AB45" s="45">
        <v>19.609919268906538</v>
      </c>
      <c r="AC45" s="45">
        <v>1.7234714583517019</v>
      </c>
      <c r="AD45" s="45">
        <v>0</v>
      </c>
      <c r="AE45" s="45">
        <v>0</v>
      </c>
      <c r="AF45" s="45">
        <v>13.740484247302907</v>
      </c>
      <c r="AG45" s="45">
        <v>0</v>
      </c>
      <c r="AH45" s="45">
        <v>0</v>
      </c>
      <c r="AI45" s="45">
        <v>0</v>
      </c>
      <c r="AJ45" s="45">
        <v>0</v>
      </c>
      <c r="AK45" s="45">
        <v>0</v>
      </c>
      <c r="AL45" s="45">
        <v>27.177546720917061</v>
      </c>
      <c r="AM45" s="45">
        <v>1.2661065286105999</v>
      </c>
      <c r="AN45" s="45">
        <v>0</v>
      </c>
      <c r="AO45" s="45">
        <v>0</v>
      </c>
      <c r="AP45" s="45">
        <v>12.913364192623915</v>
      </c>
      <c r="AQ45" s="45">
        <v>0</v>
      </c>
      <c r="AR45" s="45">
        <v>0</v>
      </c>
      <c r="AS45" s="45">
        <v>0</v>
      </c>
      <c r="AT45" s="45">
        <v>0</v>
      </c>
      <c r="AU45" s="45">
        <v>0</v>
      </c>
      <c r="AV45" s="45">
        <v>7.9196970085476197</v>
      </c>
      <c r="AW45" s="45">
        <v>0.46568409138599987</v>
      </c>
      <c r="AX45" s="45">
        <v>0</v>
      </c>
      <c r="AY45" s="45">
        <v>0</v>
      </c>
      <c r="AZ45" s="45">
        <v>3.5884219071885024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6.092264842857432</v>
      </c>
      <c r="BG45" s="45">
        <v>0.17212903464389998</v>
      </c>
      <c r="BH45" s="45">
        <v>0</v>
      </c>
      <c r="BI45" s="45">
        <v>0</v>
      </c>
      <c r="BJ45" s="45">
        <v>1.3889235491594998</v>
      </c>
      <c r="BK45" s="36">
        <f>SUM(C45:BJ45)</f>
        <v>102.10177714566208</v>
      </c>
      <c r="BM45" s="37"/>
      <c r="BO45" s="37"/>
    </row>
    <row r="46" spans="1:67" x14ac:dyDescent="0.2">
      <c r="A46" s="16"/>
      <c r="B46" s="21" t="s">
        <v>86</v>
      </c>
      <c r="C46" s="31">
        <f>SUM(C35:C45)</f>
        <v>0</v>
      </c>
      <c r="D46" s="31">
        <f t="shared" ref="D46:BK46" si="13">SUM(D35:D45)</f>
        <v>7.4684917905156007</v>
      </c>
      <c r="E46" s="31">
        <f t="shared" si="13"/>
        <v>0</v>
      </c>
      <c r="F46" s="31">
        <f t="shared" si="13"/>
        <v>0</v>
      </c>
      <c r="G46" s="31">
        <f t="shared" si="13"/>
        <v>0</v>
      </c>
      <c r="H46" s="31">
        <f t="shared" si="13"/>
        <v>23.706867632318602</v>
      </c>
      <c r="I46" s="31">
        <f t="shared" si="13"/>
        <v>52.758936140641801</v>
      </c>
      <c r="J46" s="31">
        <f t="shared" si="13"/>
        <v>0</v>
      </c>
      <c r="K46" s="31">
        <f t="shared" si="13"/>
        <v>0</v>
      </c>
      <c r="L46" s="31">
        <f t="shared" si="13"/>
        <v>13.223346484178302</v>
      </c>
      <c r="M46" s="31">
        <f t="shared" si="13"/>
        <v>0</v>
      </c>
      <c r="N46" s="31">
        <f t="shared" si="13"/>
        <v>0</v>
      </c>
      <c r="O46" s="31">
        <f t="shared" si="13"/>
        <v>0</v>
      </c>
      <c r="P46" s="31">
        <f t="shared" si="13"/>
        <v>0</v>
      </c>
      <c r="Q46" s="31">
        <f t="shared" si="13"/>
        <v>0</v>
      </c>
      <c r="R46" s="31">
        <f t="shared" si="13"/>
        <v>14.6054194838723</v>
      </c>
      <c r="S46" s="31">
        <f t="shared" si="13"/>
        <v>9.7858523994502011</v>
      </c>
      <c r="T46" s="31">
        <f t="shared" si="13"/>
        <v>0</v>
      </c>
      <c r="U46" s="31">
        <f t="shared" si="13"/>
        <v>0</v>
      </c>
      <c r="V46" s="31">
        <f t="shared" si="13"/>
        <v>4.0555701041532002</v>
      </c>
      <c r="W46" s="31">
        <f t="shared" si="13"/>
        <v>0</v>
      </c>
      <c r="X46" s="31">
        <f t="shared" si="13"/>
        <v>1.3550741919999998E-4</v>
      </c>
      <c r="Y46" s="31">
        <f t="shared" si="13"/>
        <v>0</v>
      </c>
      <c r="Z46" s="31">
        <f t="shared" si="13"/>
        <v>0</v>
      </c>
      <c r="AA46" s="31">
        <f t="shared" si="13"/>
        <v>0</v>
      </c>
      <c r="AB46" s="31">
        <f t="shared" si="13"/>
        <v>253.50609983516247</v>
      </c>
      <c r="AC46" s="31">
        <f t="shared" si="13"/>
        <v>29.701021334685699</v>
      </c>
      <c r="AD46" s="31">
        <f t="shared" si="13"/>
        <v>6.0733724660321</v>
      </c>
      <c r="AE46" s="31">
        <f t="shared" si="13"/>
        <v>0</v>
      </c>
      <c r="AF46" s="31">
        <f t="shared" si="13"/>
        <v>193.36012309547269</v>
      </c>
      <c r="AG46" s="31">
        <f t="shared" si="13"/>
        <v>0</v>
      </c>
      <c r="AH46" s="31">
        <f t="shared" si="13"/>
        <v>0</v>
      </c>
      <c r="AI46" s="31">
        <f t="shared" si="13"/>
        <v>0</v>
      </c>
      <c r="AJ46" s="31">
        <f t="shared" si="13"/>
        <v>0</v>
      </c>
      <c r="AK46" s="31">
        <f t="shared" si="13"/>
        <v>0</v>
      </c>
      <c r="AL46" s="31">
        <f t="shared" si="13"/>
        <v>274.52231341588219</v>
      </c>
      <c r="AM46" s="31">
        <f t="shared" si="13"/>
        <v>17.192427177241001</v>
      </c>
      <c r="AN46" s="31">
        <f t="shared" si="13"/>
        <v>0.54055128441919997</v>
      </c>
      <c r="AO46" s="31">
        <f t="shared" si="13"/>
        <v>0</v>
      </c>
      <c r="AP46" s="31">
        <f t="shared" si="13"/>
        <v>109.22350648372209</v>
      </c>
      <c r="AQ46" s="31">
        <f t="shared" si="13"/>
        <v>0</v>
      </c>
      <c r="AR46" s="31">
        <f t="shared" si="13"/>
        <v>0</v>
      </c>
      <c r="AS46" s="31">
        <f t="shared" si="13"/>
        <v>0</v>
      </c>
      <c r="AT46" s="31">
        <f t="shared" si="13"/>
        <v>0</v>
      </c>
      <c r="AU46" s="31">
        <f t="shared" si="13"/>
        <v>0</v>
      </c>
      <c r="AV46" s="31">
        <f t="shared" si="13"/>
        <v>205.39758078514157</v>
      </c>
      <c r="AW46" s="31">
        <f t="shared" si="13"/>
        <v>70.043517180787603</v>
      </c>
      <c r="AX46" s="31">
        <f t="shared" si="13"/>
        <v>1.5236090967E-3</v>
      </c>
      <c r="AY46" s="31">
        <f t="shared" si="13"/>
        <v>0</v>
      </c>
      <c r="AZ46" s="31">
        <f t="shared" si="13"/>
        <v>109.53409774963043</v>
      </c>
      <c r="BA46" s="31">
        <f t="shared" si="13"/>
        <v>0</v>
      </c>
      <c r="BB46" s="31">
        <f t="shared" si="13"/>
        <v>0</v>
      </c>
      <c r="BC46" s="31">
        <f t="shared" si="13"/>
        <v>0</v>
      </c>
      <c r="BD46" s="31">
        <f t="shared" si="13"/>
        <v>0</v>
      </c>
      <c r="BE46" s="31">
        <f t="shared" si="13"/>
        <v>0</v>
      </c>
      <c r="BF46" s="31">
        <f t="shared" si="13"/>
        <v>57.873404533551025</v>
      </c>
      <c r="BG46" s="31">
        <f t="shared" si="13"/>
        <v>4.6353392463183996</v>
      </c>
      <c r="BH46" s="31">
        <f t="shared" si="13"/>
        <v>0.21426091399989999</v>
      </c>
      <c r="BI46" s="31">
        <f t="shared" si="13"/>
        <v>0</v>
      </c>
      <c r="BJ46" s="31">
        <f t="shared" si="13"/>
        <v>14.367292466563498</v>
      </c>
      <c r="BK46" s="33">
        <f t="shared" si="13"/>
        <v>1471.7910511202558</v>
      </c>
    </row>
    <row r="47" spans="1:67" x14ac:dyDescent="0.2">
      <c r="A47" s="16"/>
      <c r="B47" s="22" t="s">
        <v>84</v>
      </c>
      <c r="C47" s="31">
        <f>C33+C46</f>
        <v>0</v>
      </c>
      <c r="D47" s="31">
        <f t="shared" ref="D47:BJ47" si="14">D33+D46</f>
        <v>8.1398337782897006</v>
      </c>
      <c r="E47" s="31">
        <f t="shared" si="14"/>
        <v>0</v>
      </c>
      <c r="F47" s="31">
        <f t="shared" si="14"/>
        <v>0</v>
      </c>
      <c r="G47" s="31">
        <f t="shared" si="14"/>
        <v>0</v>
      </c>
      <c r="H47" s="31">
        <f t="shared" si="14"/>
        <v>36.709206968209465</v>
      </c>
      <c r="I47" s="31">
        <f t="shared" si="14"/>
        <v>53.185767237187804</v>
      </c>
      <c r="J47" s="31">
        <f t="shared" si="14"/>
        <v>0</v>
      </c>
      <c r="K47" s="31">
        <f t="shared" si="14"/>
        <v>0</v>
      </c>
      <c r="L47" s="31">
        <f t="shared" si="14"/>
        <v>15.015725862013802</v>
      </c>
      <c r="M47" s="31">
        <f t="shared" si="14"/>
        <v>0</v>
      </c>
      <c r="N47" s="31">
        <f t="shared" si="14"/>
        <v>0</v>
      </c>
      <c r="O47" s="31">
        <f t="shared" si="14"/>
        <v>0</v>
      </c>
      <c r="P47" s="31">
        <f t="shared" si="14"/>
        <v>0</v>
      </c>
      <c r="Q47" s="31">
        <f t="shared" si="14"/>
        <v>0</v>
      </c>
      <c r="R47" s="31">
        <f t="shared" si="14"/>
        <v>23.709219788680947</v>
      </c>
      <c r="S47" s="31">
        <f t="shared" si="14"/>
        <v>10.244187869835901</v>
      </c>
      <c r="T47" s="31">
        <f t="shared" si="14"/>
        <v>0</v>
      </c>
      <c r="U47" s="31">
        <f t="shared" si="14"/>
        <v>0</v>
      </c>
      <c r="V47" s="31">
        <f t="shared" si="14"/>
        <v>4.6408787310549</v>
      </c>
      <c r="W47" s="31">
        <f t="shared" si="14"/>
        <v>0</v>
      </c>
      <c r="X47" s="31">
        <f t="shared" si="14"/>
        <v>1.3550741919999998E-4</v>
      </c>
      <c r="Y47" s="31">
        <f t="shared" si="14"/>
        <v>0</v>
      </c>
      <c r="Z47" s="31">
        <f t="shared" si="14"/>
        <v>0</v>
      </c>
      <c r="AA47" s="31">
        <f t="shared" si="14"/>
        <v>0</v>
      </c>
      <c r="AB47" s="31">
        <f t="shared" si="14"/>
        <v>318.69610503470585</v>
      </c>
      <c r="AC47" s="31">
        <f t="shared" si="14"/>
        <v>32.660452718677895</v>
      </c>
      <c r="AD47" s="31">
        <f t="shared" si="14"/>
        <v>6.0733724660321</v>
      </c>
      <c r="AE47" s="31">
        <f t="shared" si="14"/>
        <v>0</v>
      </c>
      <c r="AF47" s="31">
        <f t="shared" si="14"/>
        <v>210.35169180674478</v>
      </c>
      <c r="AG47" s="31">
        <f t="shared" si="14"/>
        <v>0</v>
      </c>
      <c r="AH47" s="31">
        <f t="shared" si="14"/>
        <v>0</v>
      </c>
      <c r="AI47" s="31">
        <f t="shared" si="14"/>
        <v>0</v>
      </c>
      <c r="AJ47" s="31">
        <f t="shared" si="14"/>
        <v>0</v>
      </c>
      <c r="AK47" s="31">
        <f t="shared" si="14"/>
        <v>0</v>
      </c>
      <c r="AL47" s="31">
        <f t="shared" si="14"/>
        <v>333.97098205537776</v>
      </c>
      <c r="AM47" s="31">
        <f t="shared" si="14"/>
        <v>19.1312668236544</v>
      </c>
      <c r="AN47" s="31">
        <f t="shared" si="14"/>
        <v>0.54055128441919997</v>
      </c>
      <c r="AO47" s="31">
        <f t="shared" si="14"/>
        <v>0</v>
      </c>
      <c r="AP47" s="31">
        <f t="shared" si="14"/>
        <v>118.61257650383729</v>
      </c>
      <c r="AQ47" s="31">
        <f t="shared" si="14"/>
        <v>0</v>
      </c>
      <c r="AR47" s="31">
        <f t="shared" si="14"/>
        <v>0</v>
      </c>
      <c r="AS47" s="31">
        <f t="shared" si="14"/>
        <v>0</v>
      </c>
      <c r="AT47" s="31">
        <f t="shared" si="14"/>
        <v>0</v>
      </c>
      <c r="AU47" s="31">
        <f t="shared" si="14"/>
        <v>0</v>
      </c>
      <c r="AV47" s="31">
        <f t="shared" si="14"/>
        <v>398.73080518601802</v>
      </c>
      <c r="AW47" s="31">
        <f t="shared" si="14"/>
        <v>85.415248384194257</v>
      </c>
      <c r="AX47" s="31">
        <f t="shared" si="14"/>
        <v>1.5236090967E-3</v>
      </c>
      <c r="AY47" s="31">
        <f t="shared" si="14"/>
        <v>0</v>
      </c>
      <c r="AZ47" s="31">
        <f t="shared" si="14"/>
        <v>149.36001293027604</v>
      </c>
      <c r="BA47" s="31">
        <f t="shared" si="14"/>
        <v>0</v>
      </c>
      <c r="BB47" s="31">
        <f t="shared" si="14"/>
        <v>0</v>
      </c>
      <c r="BC47" s="31">
        <f t="shared" si="14"/>
        <v>0</v>
      </c>
      <c r="BD47" s="31">
        <f t="shared" si="14"/>
        <v>0</v>
      </c>
      <c r="BE47" s="31">
        <f t="shared" si="14"/>
        <v>0</v>
      </c>
      <c r="BF47" s="31">
        <f t="shared" si="14"/>
        <v>98.397349744497831</v>
      </c>
      <c r="BG47" s="31">
        <f t="shared" si="14"/>
        <v>6.8763346535367003</v>
      </c>
      <c r="BH47" s="31">
        <f t="shared" si="14"/>
        <v>0.21426091399989999</v>
      </c>
      <c r="BI47" s="31">
        <f t="shared" si="14"/>
        <v>0</v>
      </c>
      <c r="BJ47" s="31">
        <f t="shared" si="14"/>
        <v>18.002934534010098</v>
      </c>
      <c r="BK47" s="33">
        <f>BK46+BK33</f>
        <v>1948.6804243917704</v>
      </c>
    </row>
    <row r="48" spans="1:67" ht="3" customHeight="1" x14ac:dyDescent="0.2">
      <c r="A48" s="16"/>
      <c r="B48" s="20"/>
      <c r="C48" s="74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/>
      <c r="BA48" s="75"/>
      <c r="BB48" s="75"/>
      <c r="BC48" s="75"/>
      <c r="BD48" s="75"/>
      <c r="BE48" s="75"/>
      <c r="BF48" s="75"/>
      <c r="BG48" s="75"/>
      <c r="BH48" s="75"/>
      <c r="BI48" s="75"/>
      <c r="BJ48" s="75"/>
      <c r="BK48" s="76"/>
    </row>
    <row r="49" spans="1:67" x14ac:dyDescent="0.2">
      <c r="A49" s="16" t="s">
        <v>16</v>
      </c>
      <c r="B49" s="19" t="s">
        <v>8</v>
      </c>
      <c r="C49" s="74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6"/>
    </row>
    <row r="50" spans="1:67" x14ac:dyDescent="0.2">
      <c r="A50" s="16" t="s">
        <v>76</v>
      </c>
      <c r="B50" s="20" t="s">
        <v>17</v>
      </c>
      <c r="C50" s="74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6"/>
    </row>
    <row r="51" spans="1:67" x14ac:dyDescent="0.2">
      <c r="A51" s="16"/>
      <c r="B51" s="21" t="s">
        <v>116</v>
      </c>
      <c r="C51" s="31">
        <v>0</v>
      </c>
      <c r="D51" s="31">
        <v>0.62658496229029992</v>
      </c>
      <c r="E51" s="31">
        <v>0</v>
      </c>
      <c r="F51" s="31">
        <v>0</v>
      </c>
      <c r="G51" s="31">
        <v>0</v>
      </c>
      <c r="H51" s="31">
        <v>0.17374745628910004</v>
      </c>
      <c r="I51" s="31">
        <v>5.2313870959999999E-4</v>
      </c>
      <c r="J51" s="31">
        <v>0</v>
      </c>
      <c r="K51" s="31">
        <v>0</v>
      </c>
      <c r="L51" s="31">
        <v>7.0242366129000004E-3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3.6602150579300018E-2</v>
      </c>
      <c r="S51" s="31">
        <v>0</v>
      </c>
      <c r="T51" s="31">
        <v>0</v>
      </c>
      <c r="U51" s="31">
        <v>0</v>
      </c>
      <c r="V51" s="31">
        <v>2.0584994096700001E-2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0.82609955766930054</v>
      </c>
      <c r="AC51" s="31">
        <v>9.5431129677200008E-2</v>
      </c>
      <c r="AD51" s="31">
        <v>0</v>
      </c>
      <c r="AE51" s="31">
        <v>0</v>
      </c>
      <c r="AF51" s="31">
        <v>1.1978761223537997</v>
      </c>
      <c r="AG51" s="31">
        <v>0</v>
      </c>
      <c r="AH51" s="31">
        <v>0</v>
      </c>
      <c r="AI51" s="31">
        <v>0</v>
      </c>
      <c r="AJ51" s="31">
        <v>0</v>
      </c>
      <c r="AK51" s="31">
        <v>0</v>
      </c>
      <c r="AL51" s="31">
        <v>0.8656786609886008</v>
      </c>
      <c r="AM51" s="31">
        <v>4.5172656419300003E-2</v>
      </c>
      <c r="AN51" s="31">
        <v>0</v>
      </c>
      <c r="AO51" s="31">
        <v>0</v>
      </c>
      <c r="AP51" s="31">
        <v>0.87480061667639986</v>
      </c>
      <c r="AQ51" s="31">
        <v>0</v>
      </c>
      <c r="AR51" s="31">
        <v>0</v>
      </c>
      <c r="AS51" s="31">
        <v>0</v>
      </c>
      <c r="AT51" s="31">
        <v>0</v>
      </c>
      <c r="AU51" s="31">
        <v>0</v>
      </c>
      <c r="AV51" s="31">
        <v>1.6253184041525988</v>
      </c>
      <c r="AW51" s="31">
        <v>0.82648004745069992</v>
      </c>
      <c r="AX51" s="31">
        <v>0</v>
      </c>
      <c r="AY51" s="31">
        <v>0</v>
      </c>
      <c r="AZ51" s="31">
        <v>2.8242118304498995</v>
      </c>
      <c r="BA51" s="31">
        <v>0</v>
      </c>
      <c r="BB51" s="31">
        <v>0</v>
      </c>
      <c r="BC51" s="31">
        <v>0</v>
      </c>
      <c r="BD51" s="31">
        <v>0</v>
      </c>
      <c r="BE51" s="31">
        <v>0</v>
      </c>
      <c r="BF51" s="31">
        <v>0.30255768748059997</v>
      </c>
      <c r="BG51" s="31">
        <v>0.29835118212899997</v>
      </c>
      <c r="BH51" s="31">
        <v>0</v>
      </c>
      <c r="BI51" s="31">
        <v>0</v>
      </c>
      <c r="BJ51" s="31">
        <v>0.2920654811608</v>
      </c>
      <c r="BK51" s="34">
        <f>SUM(C51:BJ51)</f>
        <v>10.939110315186099</v>
      </c>
    </row>
    <row r="52" spans="1:67" x14ac:dyDescent="0.2">
      <c r="A52" s="16"/>
      <c r="B52" s="21" t="s">
        <v>119</v>
      </c>
      <c r="C52" s="31">
        <v>0</v>
      </c>
      <c r="D52" s="31">
        <v>0.54239064629030009</v>
      </c>
      <c r="E52" s="31">
        <v>0</v>
      </c>
      <c r="F52" s="31">
        <v>0</v>
      </c>
      <c r="G52" s="31">
        <v>0</v>
      </c>
      <c r="H52" s="31">
        <v>1.4211567562085989</v>
      </c>
      <c r="I52" s="31">
        <v>8.3413984386999998E-2</v>
      </c>
      <c r="J52" s="31">
        <v>0</v>
      </c>
      <c r="K52" s="31">
        <v>0</v>
      </c>
      <c r="L52" s="31">
        <v>0.99485800496619947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1.2792539824665976</v>
      </c>
      <c r="S52" s="31">
        <v>0.19685060358049999</v>
      </c>
      <c r="T52" s="31">
        <v>0</v>
      </c>
      <c r="U52" s="31">
        <v>0</v>
      </c>
      <c r="V52" s="31">
        <v>0.36491231906370003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39.617956852029423</v>
      </c>
      <c r="AC52" s="31">
        <v>3.3323792621896997</v>
      </c>
      <c r="AD52" s="31">
        <v>0.12628625567739998</v>
      </c>
      <c r="AE52" s="31">
        <v>0</v>
      </c>
      <c r="AF52" s="31">
        <v>44.537955593278554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46.355563436532044</v>
      </c>
      <c r="AM52" s="31">
        <v>3.9448625111264004</v>
      </c>
      <c r="AN52" s="31">
        <v>0</v>
      </c>
      <c r="AO52" s="31">
        <v>0</v>
      </c>
      <c r="AP52" s="31">
        <v>24.91324998467735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13.72338247960287</v>
      </c>
      <c r="AW52" s="31">
        <v>2.1032666183212996</v>
      </c>
      <c r="AX52" s="31">
        <v>0</v>
      </c>
      <c r="AY52" s="31">
        <v>0</v>
      </c>
      <c r="AZ52" s="31">
        <v>14.697728842148601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5.3124653530701984</v>
      </c>
      <c r="BG52" s="31">
        <v>0.61593617722539995</v>
      </c>
      <c r="BH52" s="31">
        <v>0</v>
      </c>
      <c r="BI52" s="31">
        <v>0</v>
      </c>
      <c r="BJ52" s="31">
        <v>3.6690621180604981</v>
      </c>
      <c r="BK52" s="34">
        <f>SUM(C52:BJ52)</f>
        <v>207.83293178090258</v>
      </c>
    </row>
    <row r="53" spans="1:67" x14ac:dyDescent="0.2">
      <c r="A53" s="16"/>
      <c r="B53" s="22" t="s">
        <v>83</v>
      </c>
      <c r="C53" s="31">
        <f>SUM(C51:C52)</f>
        <v>0</v>
      </c>
      <c r="D53" s="31">
        <f t="shared" ref="D53:BK53" si="15">SUM(D51:D52)</f>
        <v>1.1689756085806</v>
      </c>
      <c r="E53" s="31">
        <f t="shared" si="15"/>
        <v>0</v>
      </c>
      <c r="F53" s="31">
        <f t="shared" si="15"/>
        <v>0</v>
      </c>
      <c r="G53" s="31">
        <f t="shared" si="15"/>
        <v>0</v>
      </c>
      <c r="H53" s="31">
        <f t="shared" si="15"/>
        <v>1.5949042124976991</v>
      </c>
      <c r="I53" s="31">
        <f t="shared" si="15"/>
        <v>8.3937123096599994E-2</v>
      </c>
      <c r="J53" s="31">
        <f t="shared" si="15"/>
        <v>0</v>
      </c>
      <c r="K53" s="31">
        <f t="shared" si="15"/>
        <v>0</v>
      </c>
      <c r="L53" s="31">
        <f t="shared" si="15"/>
        <v>1.0018822415790996</v>
      </c>
      <c r="M53" s="31">
        <f t="shared" si="15"/>
        <v>0</v>
      </c>
      <c r="N53" s="31">
        <f t="shared" si="15"/>
        <v>0</v>
      </c>
      <c r="O53" s="31">
        <f t="shared" si="15"/>
        <v>0</v>
      </c>
      <c r="P53" s="31">
        <f t="shared" si="15"/>
        <v>0</v>
      </c>
      <c r="Q53" s="31">
        <f t="shared" si="15"/>
        <v>0</v>
      </c>
      <c r="R53" s="31">
        <f t="shared" si="15"/>
        <v>1.3158561330458975</v>
      </c>
      <c r="S53" s="31">
        <f t="shared" si="15"/>
        <v>0.19685060358049999</v>
      </c>
      <c r="T53" s="31">
        <f t="shared" si="15"/>
        <v>0</v>
      </c>
      <c r="U53" s="31">
        <f t="shared" si="15"/>
        <v>0</v>
      </c>
      <c r="V53" s="31">
        <f t="shared" si="15"/>
        <v>0.38549731316040003</v>
      </c>
      <c r="W53" s="31">
        <f t="shared" si="15"/>
        <v>0</v>
      </c>
      <c r="X53" s="31">
        <f t="shared" si="15"/>
        <v>0</v>
      </c>
      <c r="Y53" s="31">
        <f t="shared" si="15"/>
        <v>0</v>
      </c>
      <c r="Z53" s="31">
        <f t="shared" si="15"/>
        <v>0</v>
      </c>
      <c r="AA53" s="31">
        <f t="shared" si="15"/>
        <v>0</v>
      </c>
      <c r="AB53" s="31">
        <f t="shared" si="15"/>
        <v>40.444056409698725</v>
      </c>
      <c r="AC53" s="31">
        <f t="shared" si="15"/>
        <v>3.4278103918668998</v>
      </c>
      <c r="AD53" s="31">
        <f t="shared" si="15"/>
        <v>0.12628625567739998</v>
      </c>
      <c r="AE53" s="31">
        <f t="shared" si="15"/>
        <v>0</v>
      </c>
      <c r="AF53" s="31">
        <f t="shared" si="15"/>
        <v>45.735831715632351</v>
      </c>
      <c r="AG53" s="31">
        <f t="shared" si="15"/>
        <v>0</v>
      </c>
      <c r="AH53" s="31">
        <f t="shared" si="15"/>
        <v>0</v>
      </c>
      <c r="AI53" s="31">
        <f t="shared" si="15"/>
        <v>0</v>
      </c>
      <c r="AJ53" s="31">
        <f t="shared" si="15"/>
        <v>0</v>
      </c>
      <c r="AK53" s="31">
        <f t="shared" si="15"/>
        <v>0</v>
      </c>
      <c r="AL53" s="31">
        <f t="shared" si="15"/>
        <v>47.221242097520644</v>
      </c>
      <c r="AM53" s="31">
        <f t="shared" si="15"/>
        <v>3.9900351675457002</v>
      </c>
      <c r="AN53" s="31">
        <f t="shared" si="15"/>
        <v>0</v>
      </c>
      <c r="AO53" s="31">
        <f t="shared" si="15"/>
        <v>0</v>
      </c>
      <c r="AP53" s="31">
        <f t="shared" si="15"/>
        <v>25.788050601353749</v>
      </c>
      <c r="AQ53" s="31">
        <f t="shared" si="15"/>
        <v>0</v>
      </c>
      <c r="AR53" s="31">
        <f t="shared" si="15"/>
        <v>0</v>
      </c>
      <c r="AS53" s="31">
        <f t="shared" si="15"/>
        <v>0</v>
      </c>
      <c r="AT53" s="31">
        <f t="shared" si="15"/>
        <v>0</v>
      </c>
      <c r="AU53" s="31">
        <f t="shared" si="15"/>
        <v>0</v>
      </c>
      <c r="AV53" s="31">
        <f t="shared" si="15"/>
        <v>15.34870088375547</v>
      </c>
      <c r="AW53" s="31">
        <f t="shared" si="15"/>
        <v>2.9297466657719995</v>
      </c>
      <c r="AX53" s="31">
        <f t="shared" si="15"/>
        <v>0</v>
      </c>
      <c r="AY53" s="31">
        <f t="shared" si="15"/>
        <v>0</v>
      </c>
      <c r="AZ53" s="31">
        <f t="shared" si="15"/>
        <v>17.5219406725985</v>
      </c>
      <c r="BA53" s="31">
        <f t="shared" si="15"/>
        <v>0</v>
      </c>
      <c r="BB53" s="31">
        <f t="shared" si="15"/>
        <v>0</v>
      </c>
      <c r="BC53" s="31">
        <f t="shared" si="15"/>
        <v>0</v>
      </c>
      <c r="BD53" s="31">
        <f t="shared" si="15"/>
        <v>0</v>
      </c>
      <c r="BE53" s="31">
        <f t="shared" si="15"/>
        <v>0</v>
      </c>
      <c r="BF53" s="31">
        <f t="shared" si="15"/>
        <v>5.6150230405507982</v>
      </c>
      <c r="BG53" s="31">
        <f t="shared" si="15"/>
        <v>0.91428735935439986</v>
      </c>
      <c r="BH53" s="31">
        <f t="shared" si="15"/>
        <v>0</v>
      </c>
      <c r="BI53" s="31">
        <f t="shared" si="15"/>
        <v>0</v>
      </c>
      <c r="BJ53" s="31">
        <f t="shared" si="15"/>
        <v>3.9611275992212982</v>
      </c>
      <c r="BK53" s="31">
        <f t="shared" si="15"/>
        <v>218.77204209608868</v>
      </c>
    </row>
    <row r="54" spans="1:67" ht="2.25" customHeight="1" x14ac:dyDescent="0.2">
      <c r="A54" s="16"/>
      <c r="B54" s="20"/>
      <c r="C54" s="74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6"/>
    </row>
    <row r="55" spans="1:67" x14ac:dyDescent="0.2">
      <c r="A55" s="16" t="s">
        <v>4</v>
      </c>
      <c r="B55" s="19" t="s">
        <v>9</v>
      </c>
      <c r="C55" s="74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6"/>
    </row>
    <row r="56" spans="1:67" x14ac:dyDescent="0.2">
      <c r="A56" s="16" t="s">
        <v>76</v>
      </c>
      <c r="B56" s="20" t="s">
        <v>18</v>
      </c>
      <c r="C56" s="74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6"/>
    </row>
    <row r="57" spans="1:67" x14ac:dyDescent="0.2">
      <c r="A57" s="16"/>
      <c r="B57" s="29" t="s">
        <v>111</v>
      </c>
      <c r="C57" s="35">
        <v>0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  <c r="W57" s="35">
        <v>0</v>
      </c>
      <c r="X57" s="35">
        <v>0</v>
      </c>
      <c r="Y57" s="35">
        <v>0</v>
      </c>
      <c r="Z57" s="35">
        <v>0</v>
      </c>
      <c r="AA57" s="35">
        <v>0</v>
      </c>
      <c r="AB57" s="35">
        <v>0</v>
      </c>
      <c r="AC57" s="35">
        <v>0</v>
      </c>
      <c r="AD57" s="35">
        <v>0</v>
      </c>
      <c r="AE57" s="35">
        <v>0</v>
      </c>
      <c r="AF57" s="35">
        <v>0</v>
      </c>
      <c r="AG57" s="35">
        <v>0</v>
      </c>
      <c r="AH57" s="35">
        <v>0</v>
      </c>
      <c r="AI57" s="35">
        <v>0</v>
      </c>
      <c r="AJ57" s="35">
        <v>0</v>
      </c>
      <c r="AK57" s="35">
        <v>0</v>
      </c>
      <c r="AL57" s="35">
        <v>0</v>
      </c>
      <c r="AM57" s="35">
        <v>0</v>
      </c>
      <c r="AN57" s="35">
        <v>0</v>
      </c>
      <c r="AO57" s="35">
        <v>0</v>
      </c>
      <c r="AP57" s="35">
        <v>0</v>
      </c>
      <c r="AQ57" s="35">
        <v>35.580709253581539</v>
      </c>
      <c r="AR57" s="35">
        <v>0</v>
      </c>
      <c r="AS57" s="35">
        <v>0</v>
      </c>
      <c r="AT57" s="35">
        <v>0</v>
      </c>
      <c r="AU57" s="35">
        <v>0</v>
      </c>
      <c r="AV57" s="35">
        <v>16.334199999999999</v>
      </c>
      <c r="AW57" s="35">
        <v>0.63190000000000002</v>
      </c>
      <c r="AX57" s="35">
        <v>1E-3</v>
      </c>
      <c r="AY57" s="35">
        <v>0</v>
      </c>
      <c r="AZ57" s="35">
        <v>10.8819</v>
      </c>
      <c r="BA57" s="35">
        <v>0</v>
      </c>
      <c r="BB57" s="35">
        <v>0</v>
      </c>
      <c r="BC57" s="35">
        <v>0</v>
      </c>
      <c r="BD57" s="35">
        <v>0</v>
      </c>
      <c r="BE57" s="35">
        <v>0</v>
      </c>
      <c r="BF57" s="35">
        <v>6.6651999999999996</v>
      </c>
      <c r="BG57" s="35">
        <v>0.2165</v>
      </c>
      <c r="BH57" s="35">
        <v>0</v>
      </c>
      <c r="BI57" s="35">
        <v>0</v>
      </c>
      <c r="BJ57" s="35">
        <v>2.1858</v>
      </c>
      <c r="BK57" s="34">
        <f>SUM(C57:BJ57)</f>
        <v>72.497209253581545</v>
      </c>
      <c r="BL57" s="38"/>
      <c r="BM57" s="44"/>
      <c r="BN57" s="44"/>
      <c r="BO57" s="44"/>
    </row>
    <row r="58" spans="1:67" x14ac:dyDescent="0.2">
      <c r="A58" s="16"/>
      <c r="B58" s="21" t="s">
        <v>85</v>
      </c>
      <c r="C58" s="31">
        <f>SUM(C57)</f>
        <v>0</v>
      </c>
      <c r="D58" s="31">
        <f t="shared" ref="D58:BJ58" si="16">SUM(D57)</f>
        <v>0</v>
      </c>
      <c r="E58" s="31">
        <f t="shared" si="16"/>
        <v>0</v>
      </c>
      <c r="F58" s="31">
        <f t="shared" si="16"/>
        <v>0</v>
      </c>
      <c r="G58" s="31">
        <f t="shared" si="16"/>
        <v>0</v>
      </c>
      <c r="H58" s="31">
        <f t="shared" si="16"/>
        <v>0</v>
      </c>
      <c r="I58" s="31">
        <f t="shared" si="16"/>
        <v>0</v>
      </c>
      <c r="J58" s="31">
        <f t="shared" si="16"/>
        <v>0</v>
      </c>
      <c r="K58" s="31">
        <f t="shared" si="16"/>
        <v>0</v>
      </c>
      <c r="L58" s="31">
        <f t="shared" si="16"/>
        <v>0</v>
      </c>
      <c r="M58" s="31">
        <f t="shared" si="16"/>
        <v>0</v>
      </c>
      <c r="N58" s="31">
        <f t="shared" si="16"/>
        <v>0</v>
      </c>
      <c r="O58" s="31">
        <f t="shared" si="16"/>
        <v>0</v>
      </c>
      <c r="P58" s="31">
        <f t="shared" si="16"/>
        <v>0</v>
      </c>
      <c r="Q58" s="31">
        <f t="shared" si="16"/>
        <v>0</v>
      </c>
      <c r="R58" s="31">
        <f t="shared" si="16"/>
        <v>0</v>
      </c>
      <c r="S58" s="31">
        <f t="shared" si="16"/>
        <v>0</v>
      </c>
      <c r="T58" s="31">
        <f t="shared" si="16"/>
        <v>0</v>
      </c>
      <c r="U58" s="31">
        <f t="shared" si="16"/>
        <v>0</v>
      </c>
      <c r="V58" s="31">
        <f t="shared" si="16"/>
        <v>0</v>
      </c>
      <c r="W58" s="31">
        <f t="shared" si="16"/>
        <v>0</v>
      </c>
      <c r="X58" s="31">
        <f t="shared" si="16"/>
        <v>0</v>
      </c>
      <c r="Y58" s="31">
        <f t="shared" si="16"/>
        <v>0</v>
      </c>
      <c r="Z58" s="31">
        <f t="shared" si="16"/>
        <v>0</v>
      </c>
      <c r="AA58" s="31">
        <f t="shared" si="16"/>
        <v>0</v>
      </c>
      <c r="AB58" s="31">
        <f t="shared" si="16"/>
        <v>0</v>
      </c>
      <c r="AC58" s="31">
        <f t="shared" si="16"/>
        <v>0</v>
      </c>
      <c r="AD58" s="31">
        <f t="shared" si="16"/>
        <v>0</v>
      </c>
      <c r="AE58" s="31">
        <f t="shared" si="16"/>
        <v>0</v>
      </c>
      <c r="AF58" s="31">
        <f t="shared" si="16"/>
        <v>0</v>
      </c>
      <c r="AG58" s="31">
        <f t="shared" si="16"/>
        <v>0</v>
      </c>
      <c r="AH58" s="31">
        <f t="shared" si="16"/>
        <v>0</v>
      </c>
      <c r="AI58" s="31">
        <f t="shared" si="16"/>
        <v>0</v>
      </c>
      <c r="AJ58" s="31">
        <f t="shared" si="16"/>
        <v>0</v>
      </c>
      <c r="AK58" s="31">
        <f t="shared" si="16"/>
        <v>0</v>
      </c>
      <c r="AL58" s="31">
        <f t="shared" si="16"/>
        <v>0</v>
      </c>
      <c r="AM58" s="31">
        <f t="shared" si="16"/>
        <v>0</v>
      </c>
      <c r="AN58" s="31">
        <f t="shared" si="16"/>
        <v>0</v>
      </c>
      <c r="AO58" s="31">
        <f t="shared" si="16"/>
        <v>0</v>
      </c>
      <c r="AP58" s="31">
        <f t="shared" si="16"/>
        <v>0</v>
      </c>
      <c r="AQ58" s="31">
        <f t="shared" si="16"/>
        <v>35.580709253581539</v>
      </c>
      <c r="AR58" s="31">
        <f t="shared" si="16"/>
        <v>0</v>
      </c>
      <c r="AS58" s="31">
        <f t="shared" si="16"/>
        <v>0</v>
      </c>
      <c r="AT58" s="31">
        <f t="shared" si="16"/>
        <v>0</v>
      </c>
      <c r="AU58" s="31">
        <f t="shared" si="16"/>
        <v>0</v>
      </c>
      <c r="AV58" s="31">
        <f t="shared" si="16"/>
        <v>16.334199999999999</v>
      </c>
      <c r="AW58" s="31">
        <f t="shared" si="16"/>
        <v>0.63190000000000002</v>
      </c>
      <c r="AX58" s="31">
        <f t="shared" si="16"/>
        <v>1E-3</v>
      </c>
      <c r="AY58" s="31">
        <f t="shared" si="16"/>
        <v>0</v>
      </c>
      <c r="AZ58" s="31">
        <f t="shared" si="16"/>
        <v>10.8819</v>
      </c>
      <c r="BA58" s="31">
        <f t="shared" si="16"/>
        <v>0</v>
      </c>
      <c r="BB58" s="31">
        <f t="shared" si="16"/>
        <v>0</v>
      </c>
      <c r="BC58" s="31">
        <f t="shared" si="16"/>
        <v>0</v>
      </c>
      <c r="BD58" s="31">
        <f t="shared" si="16"/>
        <v>0</v>
      </c>
      <c r="BE58" s="31">
        <f t="shared" si="16"/>
        <v>0</v>
      </c>
      <c r="BF58" s="31">
        <f t="shared" si="16"/>
        <v>6.6651999999999996</v>
      </c>
      <c r="BG58" s="31">
        <f t="shared" si="16"/>
        <v>0.2165</v>
      </c>
      <c r="BH58" s="31">
        <f t="shared" si="16"/>
        <v>0</v>
      </c>
      <c r="BI58" s="31">
        <f t="shared" si="16"/>
        <v>0</v>
      </c>
      <c r="BJ58" s="31">
        <f t="shared" si="16"/>
        <v>2.1858</v>
      </c>
      <c r="BK58" s="34">
        <f>SUM(BK57)</f>
        <v>72.497209253581545</v>
      </c>
    </row>
    <row r="59" spans="1:67" x14ac:dyDescent="0.2">
      <c r="A59" s="16" t="s">
        <v>77</v>
      </c>
      <c r="B59" s="20" t="s">
        <v>19</v>
      </c>
      <c r="C59" s="74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/>
      <c r="BF59" s="75"/>
      <c r="BG59" s="75"/>
      <c r="BH59" s="75"/>
      <c r="BI59" s="75"/>
      <c r="BJ59" s="75"/>
      <c r="BK59" s="76"/>
    </row>
    <row r="60" spans="1:67" x14ac:dyDescent="0.2">
      <c r="A60" s="16"/>
      <c r="B60" s="21" t="s">
        <v>36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31">
        <v>0</v>
      </c>
      <c r="AH60" s="31">
        <v>0</v>
      </c>
      <c r="AI60" s="31">
        <v>0</v>
      </c>
      <c r="AJ60" s="31">
        <v>0</v>
      </c>
      <c r="AK60" s="31">
        <v>0</v>
      </c>
      <c r="AL60" s="31">
        <v>0</v>
      </c>
      <c r="AM60" s="31">
        <v>0</v>
      </c>
      <c r="AN60" s="31">
        <v>0</v>
      </c>
      <c r="AO60" s="31">
        <v>0</v>
      </c>
      <c r="AP60" s="31">
        <v>0</v>
      </c>
      <c r="AQ60" s="31">
        <v>0</v>
      </c>
      <c r="AR60" s="31">
        <v>0</v>
      </c>
      <c r="AS60" s="31">
        <v>0</v>
      </c>
      <c r="AT60" s="31">
        <v>0</v>
      </c>
      <c r="AU60" s="31">
        <v>0</v>
      </c>
      <c r="AV60" s="31">
        <v>0</v>
      </c>
      <c r="AW60" s="31">
        <v>0</v>
      </c>
      <c r="AX60" s="31">
        <v>0</v>
      </c>
      <c r="AY60" s="31">
        <v>0</v>
      </c>
      <c r="AZ60" s="31">
        <v>0</v>
      </c>
      <c r="BA60" s="31">
        <v>0</v>
      </c>
      <c r="BB60" s="31">
        <v>0</v>
      </c>
      <c r="BC60" s="31">
        <v>0</v>
      </c>
      <c r="BD60" s="31">
        <v>0</v>
      </c>
      <c r="BE60" s="31">
        <v>0</v>
      </c>
      <c r="BF60" s="31">
        <v>0</v>
      </c>
      <c r="BG60" s="31">
        <v>0</v>
      </c>
      <c r="BH60" s="31">
        <v>0</v>
      </c>
      <c r="BI60" s="31">
        <v>0</v>
      </c>
      <c r="BJ60" s="31">
        <v>0</v>
      </c>
      <c r="BK60" s="34">
        <f>SUM(C60:BJ60)</f>
        <v>0</v>
      </c>
    </row>
    <row r="61" spans="1:67" x14ac:dyDescent="0.2">
      <c r="A61" s="16"/>
      <c r="B61" s="21" t="s">
        <v>86</v>
      </c>
      <c r="C61" s="31">
        <f t="shared" ref="C61:BJ61" si="17">SUM(C60)</f>
        <v>0</v>
      </c>
      <c r="D61" s="31">
        <f t="shared" si="17"/>
        <v>0</v>
      </c>
      <c r="E61" s="31">
        <f t="shared" si="17"/>
        <v>0</v>
      </c>
      <c r="F61" s="31">
        <f t="shared" si="17"/>
        <v>0</v>
      </c>
      <c r="G61" s="31">
        <f t="shared" si="17"/>
        <v>0</v>
      </c>
      <c r="H61" s="31">
        <f t="shared" si="17"/>
        <v>0</v>
      </c>
      <c r="I61" s="31">
        <f t="shared" si="17"/>
        <v>0</v>
      </c>
      <c r="J61" s="31">
        <f t="shared" si="17"/>
        <v>0</v>
      </c>
      <c r="K61" s="31">
        <f t="shared" si="17"/>
        <v>0</v>
      </c>
      <c r="L61" s="31">
        <f t="shared" si="17"/>
        <v>0</v>
      </c>
      <c r="M61" s="31">
        <f t="shared" si="17"/>
        <v>0</v>
      </c>
      <c r="N61" s="31">
        <f t="shared" si="17"/>
        <v>0</v>
      </c>
      <c r="O61" s="31">
        <f t="shared" si="17"/>
        <v>0</v>
      </c>
      <c r="P61" s="31">
        <f t="shared" si="17"/>
        <v>0</v>
      </c>
      <c r="Q61" s="31">
        <f t="shared" si="17"/>
        <v>0</v>
      </c>
      <c r="R61" s="31">
        <f t="shared" si="17"/>
        <v>0</v>
      </c>
      <c r="S61" s="31">
        <f t="shared" si="17"/>
        <v>0</v>
      </c>
      <c r="T61" s="31">
        <f t="shared" si="17"/>
        <v>0</v>
      </c>
      <c r="U61" s="31">
        <f t="shared" si="17"/>
        <v>0</v>
      </c>
      <c r="V61" s="31">
        <f t="shared" si="17"/>
        <v>0</v>
      </c>
      <c r="W61" s="31">
        <f t="shared" si="17"/>
        <v>0</v>
      </c>
      <c r="X61" s="31">
        <f t="shared" si="17"/>
        <v>0</v>
      </c>
      <c r="Y61" s="31">
        <f t="shared" si="17"/>
        <v>0</v>
      </c>
      <c r="Z61" s="31">
        <f t="shared" si="17"/>
        <v>0</v>
      </c>
      <c r="AA61" s="31">
        <f t="shared" si="17"/>
        <v>0</v>
      </c>
      <c r="AB61" s="31">
        <f t="shared" si="17"/>
        <v>0</v>
      </c>
      <c r="AC61" s="31">
        <f t="shared" si="17"/>
        <v>0</v>
      </c>
      <c r="AD61" s="31">
        <f t="shared" si="17"/>
        <v>0</v>
      </c>
      <c r="AE61" s="31">
        <f t="shared" si="17"/>
        <v>0</v>
      </c>
      <c r="AF61" s="31">
        <f t="shared" si="17"/>
        <v>0</v>
      </c>
      <c r="AG61" s="31">
        <f t="shared" si="17"/>
        <v>0</v>
      </c>
      <c r="AH61" s="31">
        <f t="shared" si="17"/>
        <v>0</v>
      </c>
      <c r="AI61" s="31">
        <f t="shared" si="17"/>
        <v>0</v>
      </c>
      <c r="AJ61" s="31">
        <f t="shared" si="17"/>
        <v>0</v>
      </c>
      <c r="AK61" s="31">
        <f t="shared" si="17"/>
        <v>0</v>
      </c>
      <c r="AL61" s="31">
        <f t="shared" si="17"/>
        <v>0</v>
      </c>
      <c r="AM61" s="31">
        <f t="shared" si="17"/>
        <v>0</v>
      </c>
      <c r="AN61" s="31">
        <f t="shared" si="17"/>
        <v>0</v>
      </c>
      <c r="AO61" s="31">
        <f t="shared" si="17"/>
        <v>0</v>
      </c>
      <c r="AP61" s="31">
        <f t="shared" si="17"/>
        <v>0</v>
      </c>
      <c r="AQ61" s="31">
        <f t="shared" si="17"/>
        <v>0</v>
      </c>
      <c r="AR61" s="31">
        <f t="shared" si="17"/>
        <v>0</v>
      </c>
      <c r="AS61" s="31">
        <f t="shared" si="17"/>
        <v>0</v>
      </c>
      <c r="AT61" s="31">
        <f t="shared" si="17"/>
        <v>0</v>
      </c>
      <c r="AU61" s="31">
        <f t="shared" si="17"/>
        <v>0</v>
      </c>
      <c r="AV61" s="31">
        <f t="shared" si="17"/>
        <v>0</v>
      </c>
      <c r="AW61" s="31">
        <f t="shared" si="17"/>
        <v>0</v>
      </c>
      <c r="AX61" s="31">
        <f t="shared" si="17"/>
        <v>0</v>
      </c>
      <c r="AY61" s="31">
        <f t="shared" si="17"/>
        <v>0</v>
      </c>
      <c r="AZ61" s="31">
        <f t="shared" si="17"/>
        <v>0</v>
      </c>
      <c r="BA61" s="31">
        <f t="shared" si="17"/>
        <v>0</v>
      </c>
      <c r="BB61" s="31">
        <f t="shared" si="17"/>
        <v>0</v>
      </c>
      <c r="BC61" s="31">
        <f t="shared" si="17"/>
        <v>0</v>
      </c>
      <c r="BD61" s="31">
        <f t="shared" si="17"/>
        <v>0</v>
      </c>
      <c r="BE61" s="31">
        <f t="shared" si="17"/>
        <v>0</v>
      </c>
      <c r="BF61" s="31">
        <f t="shared" si="17"/>
        <v>0</v>
      </c>
      <c r="BG61" s="31">
        <f t="shared" si="17"/>
        <v>0</v>
      </c>
      <c r="BH61" s="31">
        <f t="shared" si="17"/>
        <v>0</v>
      </c>
      <c r="BI61" s="31">
        <f t="shared" si="17"/>
        <v>0</v>
      </c>
      <c r="BJ61" s="31">
        <f t="shared" si="17"/>
        <v>0</v>
      </c>
      <c r="BK61" s="34">
        <f>SUM(BK60)</f>
        <v>0</v>
      </c>
    </row>
    <row r="62" spans="1:67" x14ac:dyDescent="0.2">
      <c r="A62" s="16"/>
      <c r="B62" s="22" t="s">
        <v>84</v>
      </c>
      <c r="C62" s="33">
        <f>C61+C58</f>
        <v>0</v>
      </c>
      <c r="D62" s="33">
        <f t="shared" ref="D62:BJ62" si="18">D61+D58</f>
        <v>0</v>
      </c>
      <c r="E62" s="33">
        <f t="shared" si="18"/>
        <v>0</v>
      </c>
      <c r="F62" s="33">
        <f t="shared" si="18"/>
        <v>0</v>
      </c>
      <c r="G62" s="33">
        <f t="shared" si="18"/>
        <v>0</v>
      </c>
      <c r="H62" s="33">
        <f t="shared" si="18"/>
        <v>0</v>
      </c>
      <c r="I62" s="33">
        <f t="shared" si="18"/>
        <v>0</v>
      </c>
      <c r="J62" s="33">
        <f t="shared" si="18"/>
        <v>0</v>
      </c>
      <c r="K62" s="33">
        <f t="shared" si="18"/>
        <v>0</v>
      </c>
      <c r="L62" s="33">
        <f t="shared" si="18"/>
        <v>0</v>
      </c>
      <c r="M62" s="33">
        <f t="shared" si="18"/>
        <v>0</v>
      </c>
      <c r="N62" s="33">
        <f t="shared" si="18"/>
        <v>0</v>
      </c>
      <c r="O62" s="33">
        <f t="shared" si="18"/>
        <v>0</v>
      </c>
      <c r="P62" s="33">
        <f t="shared" si="18"/>
        <v>0</v>
      </c>
      <c r="Q62" s="33">
        <f t="shared" si="18"/>
        <v>0</v>
      </c>
      <c r="R62" s="33">
        <f t="shared" si="18"/>
        <v>0</v>
      </c>
      <c r="S62" s="33">
        <f t="shared" si="18"/>
        <v>0</v>
      </c>
      <c r="T62" s="33">
        <f t="shared" si="18"/>
        <v>0</v>
      </c>
      <c r="U62" s="33">
        <f t="shared" si="18"/>
        <v>0</v>
      </c>
      <c r="V62" s="33">
        <f t="shared" si="18"/>
        <v>0</v>
      </c>
      <c r="W62" s="33">
        <f t="shared" si="18"/>
        <v>0</v>
      </c>
      <c r="X62" s="33">
        <f t="shared" si="18"/>
        <v>0</v>
      </c>
      <c r="Y62" s="33">
        <f t="shared" si="18"/>
        <v>0</v>
      </c>
      <c r="Z62" s="33">
        <f t="shared" si="18"/>
        <v>0</v>
      </c>
      <c r="AA62" s="33">
        <f t="shared" si="18"/>
        <v>0</v>
      </c>
      <c r="AB62" s="33">
        <f t="shared" si="18"/>
        <v>0</v>
      </c>
      <c r="AC62" s="33">
        <f t="shared" si="18"/>
        <v>0</v>
      </c>
      <c r="AD62" s="33">
        <f t="shared" si="18"/>
        <v>0</v>
      </c>
      <c r="AE62" s="33">
        <f t="shared" si="18"/>
        <v>0</v>
      </c>
      <c r="AF62" s="33">
        <f t="shared" si="18"/>
        <v>0</v>
      </c>
      <c r="AG62" s="33">
        <f t="shared" si="18"/>
        <v>0</v>
      </c>
      <c r="AH62" s="33">
        <f t="shared" si="18"/>
        <v>0</v>
      </c>
      <c r="AI62" s="33">
        <f t="shared" si="18"/>
        <v>0</v>
      </c>
      <c r="AJ62" s="33">
        <f t="shared" si="18"/>
        <v>0</v>
      </c>
      <c r="AK62" s="33">
        <f t="shared" si="18"/>
        <v>0</v>
      </c>
      <c r="AL62" s="33">
        <f t="shared" si="18"/>
        <v>0</v>
      </c>
      <c r="AM62" s="33">
        <f t="shared" si="18"/>
        <v>0</v>
      </c>
      <c r="AN62" s="33">
        <f t="shared" si="18"/>
        <v>0</v>
      </c>
      <c r="AO62" s="33">
        <f t="shared" si="18"/>
        <v>0</v>
      </c>
      <c r="AP62" s="33">
        <f t="shared" si="18"/>
        <v>0</v>
      </c>
      <c r="AQ62" s="33">
        <f t="shared" si="18"/>
        <v>35.580709253581539</v>
      </c>
      <c r="AR62" s="33">
        <f t="shared" si="18"/>
        <v>0</v>
      </c>
      <c r="AS62" s="33">
        <f t="shared" si="18"/>
        <v>0</v>
      </c>
      <c r="AT62" s="33">
        <f t="shared" si="18"/>
        <v>0</v>
      </c>
      <c r="AU62" s="33">
        <f t="shared" si="18"/>
        <v>0</v>
      </c>
      <c r="AV62" s="33">
        <f t="shared" si="18"/>
        <v>16.334199999999999</v>
      </c>
      <c r="AW62" s="33">
        <f t="shared" si="18"/>
        <v>0.63190000000000002</v>
      </c>
      <c r="AX62" s="33">
        <f t="shared" si="18"/>
        <v>1E-3</v>
      </c>
      <c r="AY62" s="33">
        <f t="shared" si="18"/>
        <v>0</v>
      </c>
      <c r="AZ62" s="33">
        <f t="shared" si="18"/>
        <v>10.8819</v>
      </c>
      <c r="BA62" s="33">
        <f t="shared" si="18"/>
        <v>0</v>
      </c>
      <c r="BB62" s="33">
        <f t="shared" si="18"/>
        <v>0</v>
      </c>
      <c r="BC62" s="33">
        <f t="shared" si="18"/>
        <v>0</v>
      </c>
      <c r="BD62" s="33">
        <f t="shared" si="18"/>
        <v>0</v>
      </c>
      <c r="BE62" s="33">
        <f t="shared" si="18"/>
        <v>0</v>
      </c>
      <c r="BF62" s="33">
        <f t="shared" si="18"/>
        <v>6.6651999999999996</v>
      </c>
      <c r="BG62" s="33">
        <f t="shared" si="18"/>
        <v>0.2165</v>
      </c>
      <c r="BH62" s="33">
        <f t="shared" si="18"/>
        <v>0</v>
      </c>
      <c r="BI62" s="33">
        <f t="shared" si="18"/>
        <v>0</v>
      </c>
      <c r="BJ62" s="33">
        <f t="shared" si="18"/>
        <v>2.1858</v>
      </c>
      <c r="BK62" s="33">
        <f>BK61+BK58</f>
        <v>72.497209253581545</v>
      </c>
      <c r="BL62" s="37"/>
      <c r="BM62" s="61"/>
    </row>
    <row r="63" spans="1:67" ht="4.5" customHeight="1" x14ac:dyDescent="0.2">
      <c r="A63" s="16"/>
      <c r="B63" s="20"/>
      <c r="C63" s="74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6"/>
    </row>
    <row r="64" spans="1:67" x14ac:dyDescent="0.2">
      <c r="A64" s="16" t="s">
        <v>20</v>
      </c>
      <c r="B64" s="19" t="s">
        <v>21</v>
      </c>
      <c r="C64" s="74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5"/>
      <c r="AS64" s="75"/>
      <c r="AT64" s="75"/>
      <c r="AU64" s="75"/>
      <c r="AV64" s="75"/>
      <c r="AW64" s="75"/>
      <c r="AX64" s="75"/>
      <c r="AY64" s="75"/>
      <c r="AZ64" s="75"/>
      <c r="BA64" s="75"/>
      <c r="BB64" s="75"/>
      <c r="BC64" s="75"/>
      <c r="BD64" s="75"/>
      <c r="BE64" s="75"/>
      <c r="BF64" s="75"/>
      <c r="BG64" s="75"/>
      <c r="BH64" s="75"/>
      <c r="BI64" s="75"/>
      <c r="BJ64" s="75"/>
      <c r="BK64" s="76"/>
    </row>
    <row r="65" spans="1:65" x14ac:dyDescent="0.2">
      <c r="A65" s="16" t="s">
        <v>76</v>
      </c>
      <c r="B65" s="20" t="s">
        <v>22</v>
      </c>
      <c r="C65" s="74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75"/>
      <c r="BH65" s="75"/>
      <c r="BI65" s="75"/>
      <c r="BJ65" s="75"/>
      <c r="BK65" s="76"/>
    </row>
    <row r="66" spans="1:65" x14ac:dyDescent="0.2">
      <c r="A66" s="16"/>
      <c r="B66" s="21" t="s">
        <v>36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0</v>
      </c>
      <c r="AH66" s="31">
        <v>0</v>
      </c>
      <c r="AI66" s="31">
        <v>0</v>
      </c>
      <c r="AJ66" s="31">
        <v>0</v>
      </c>
      <c r="AK66" s="31">
        <v>0</v>
      </c>
      <c r="AL66" s="31">
        <v>0</v>
      </c>
      <c r="AM66" s="31">
        <v>0</v>
      </c>
      <c r="AN66" s="31">
        <v>0</v>
      </c>
      <c r="AO66" s="31">
        <v>0</v>
      </c>
      <c r="AP66" s="31">
        <v>0</v>
      </c>
      <c r="AQ66" s="31">
        <v>0</v>
      </c>
      <c r="AR66" s="31">
        <v>0</v>
      </c>
      <c r="AS66" s="31">
        <v>0</v>
      </c>
      <c r="AT66" s="31">
        <v>0</v>
      </c>
      <c r="AU66" s="31">
        <v>0</v>
      </c>
      <c r="AV66" s="31">
        <v>0</v>
      </c>
      <c r="AW66" s="31">
        <v>0</v>
      </c>
      <c r="AX66" s="31">
        <v>0</v>
      </c>
      <c r="AY66" s="31">
        <v>0</v>
      </c>
      <c r="AZ66" s="31">
        <v>0</v>
      </c>
      <c r="BA66" s="31">
        <v>0</v>
      </c>
      <c r="BB66" s="31">
        <v>0</v>
      </c>
      <c r="BC66" s="31">
        <v>0</v>
      </c>
      <c r="BD66" s="31">
        <v>0</v>
      </c>
      <c r="BE66" s="31">
        <v>0</v>
      </c>
      <c r="BF66" s="31">
        <v>0</v>
      </c>
      <c r="BG66" s="31">
        <v>0</v>
      </c>
      <c r="BH66" s="31">
        <v>0</v>
      </c>
      <c r="BI66" s="31">
        <v>0</v>
      </c>
      <c r="BJ66" s="31">
        <v>0</v>
      </c>
      <c r="BK66" s="34">
        <f>SUM(C66:BJ66)</f>
        <v>0</v>
      </c>
    </row>
    <row r="67" spans="1:65" x14ac:dyDescent="0.2">
      <c r="A67" s="16"/>
      <c r="B67" s="22" t="s">
        <v>83</v>
      </c>
      <c r="C67" s="31">
        <f t="shared" ref="C67:BJ67" si="19">SUM(C66)</f>
        <v>0</v>
      </c>
      <c r="D67" s="31">
        <f t="shared" si="19"/>
        <v>0</v>
      </c>
      <c r="E67" s="31">
        <f t="shared" si="19"/>
        <v>0</v>
      </c>
      <c r="F67" s="31">
        <f t="shared" si="19"/>
        <v>0</v>
      </c>
      <c r="G67" s="31">
        <f t="shared" si="19"/>
        <v>0</v>
      </c>
      <c r="H67" s="31">
        <f t="shared" si="19"/>
        <v>0</v>
      </c>
      <c r="I67" s="31">
        <f t="shared" si="19"/>
        <v>0</v>
      </c>
      <c r="J67" s="31">
        <f t="shared" si="19"/>
        <v>0</v>
      </c>
      <c r="K67" s="31">
        <f t="shared" si="19"/>
        <v>0</v>
      </c>
      <c r="L67" s="31">
        <f t="shared" si="19"/>
        <v>0</v>
      </c>
      <c r="M67" s="31">
        <f t="shared" si="19"/>
        <v>0</v>
      </c>
      <c r="N67" s="31">
        <f t="shared" si="19"/>
        <v>0</v>
      </c>
      <c r="O67" s="31">
        <f t="shared" si="19"/>
        <v>0</v>
      </c>
      <c r="P67" s="31">
        <f t="shared" si="19"/>
        <v>0</v>
      </c>
      <c r="Q67" s="31">
        <f t="shared" si="19"/>
        <v>0</v>
      </c>
      <c r="R67" s="31">
        <f t="shared" si="19"/>
        <v>0</v>
      </c>
      <c r="S67" s="31">
        <f t="shared" si="19"/>
        <v>0</v>
      </c>
      <c r="T67" s="31">
        <f t="shared" si="19"/>
        <v>0</v>
      </c>
      <c r="U67" s="31">
        <f t="shared" si="19"/>
        <v>0</v>
      </c>
      <c r="V67" s="31">
        <f t="shared" si="19"/>
        <v>0</v>
      </c>
      <c r="W67" s="31">
        <f t="shared" si="19"/>
        <v>0</v>
      </c>
      <c r="X67" s="31">
        <f t="shared" si="19"/>
        <v>0</v>
      </c>
      <c r="Y67" s="31">
        <f t="shared" si="19"/>
        <v>0</v>
      </c>
      <c r="Z67" s="31">
        <f t="shared" si="19"/>
        <v>0</v>
      </c>
      <c r="AA67" s="31">
        <f t="shared" si="19"/>
        <v>0</v>
      </c>
      <c r="AB67" s="31">
        <f t="shared" si="19"/>
        <v>0</v>
      </c>
      <c r="AC67" s="31">
        <f t="shared" si="19"/>
        <v>0</v>
      </c>
      <c r="AD67" s="31">
        <f t="shared" si="19"/>
        <v>0</v>
      </c>
      <c r="AE67" s="31">
        <f t="shared" si="19"/>
        <v>0</v>
      </c>
      <c r="AF67" s="31">
        <f t="shared" si="19"/>
        <v>0</v>
      </c>
      <c r="AG67" s="31">
        <f t="shared" si="19"/>
        <v>0</v>
      </c>
      <c r="AH67" s="31">
        <f t="shared" si="19"/>
        <v>0</v>
      </c>
      <c r="AI67" s="31">
        <f t="shared" si="19"/>
        <v>0</v>
      </c>
      <c r="AJ67" s="31">
        <f t="shared" si="19"/>
        <v>0</v>
      </c>
      <c r="AK67" s="31">
        <f t="shared" si="19"/>
        <v>0</v>
      </c>
      <c r="AL67" s="31">
        <f t="shared" si="19"/>
        <v>0</v>
      </c>
      <c r="AM67" s="31">
        <f t="shared" si="19"/>
        <v>0</v>
      </c>
      <c r="AN67" s="31">
        <f t="shared" si="19"/>
        <v>0</v>
      </c>
      <c r="AO67" s="31">
        <f t="shared" si="19"/>
        <v>0</v>
      </c>
      <c r="AP67" s="31">
        <f t="shared" si="19"/>
        <v>0</v>
      </c>
      <c r="AQ67" s="31">
        <f t="shared" si="19"/>
        <v>0</v>
      </c>
      <c r="AR67" s="31">
        <f t="shared" si="19"/>
        <v>0</v>
      </c>
      <c r="AS67" s="31">
        <f t="shared" si="19"/>
        <v>0</v>
      </c>
      <c r="AT67" s="31">
        <f t="shared" si="19"/>
        <v>0</v>
      </c>
      <c r="AU67" s="31">
        <f t="shared" si="19"/>
        <v>0</v>
      </c>
      <c r="AV67" s="31">
        <f t="shared" si="19"/>
        <v>0</v>
      </c>
      <c r="AW67" s="31">
        <f t="shared" si="19"/>
        <v>0</v>
      </c>
      <c r="AX67" s="31">
        <f t="shared" si="19"/>
        <v>0</v>
      </c>
      <c r="AY67" s="31">
        <f t="shared" si="19"/>
        <v>0</v>
      </c>
      <c r="AZ67" s="31">
        <f t="shared" si="19"/>
        <v>0</v>
      </c>
      <c r="BA67" s="31">
        <f t="shared" si="19"/>
        <v>0</v>
      </c>
      <c r="BB67" s="31">
        <f t="shared" si="19"/>
        <v>0</v>
      </c>
      <c r="BC67" s="31">
        <f t="shared" si="19"/>
        <v>0</v>
      </c>
      <c r="BD67" s="31">
        <f t="shared" si="19"/>
        <v>0</v>
      </c>
      <c r="BE67" s="31">
        <f t="shared" si="19"/>
        <v>0</v>
      </c>
      <c r="BF67" s="31">
        <f t="shared" si="19"/>
        <v>0</v>
      </c>
      <c r="BG67" s="31">
        <f t="shared" si="19"/>
        <v>0</v>
      </c>
      <c r="BH67" s="31">
        <f t="shared" si="19"/>
        <v>0</v>
      </c>
      <c r="BI67" s="31">
        <f t="shared" si="19"/>
        <v>0</v>
      </c>
      <c r="BJ67" s="31">
        <f t="shared" si="19"/>
        <v>0</v>
      </c>
      <c r="BK67" s="34">
        <f>SUM(BK66)</f>
        <v>0</v>
      </c>
    </row>
    <row r="68" spans="1:65" ht="4.5" customHeight="1" x14ac:dyDescent="0.2">
      <c r="A68" s="16"/>
      <c r="B68" s="24"/>
      <c r="C68" s="74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/>
      <c r="AP68" s="75"/>
      <c r="AQ68" s="75"/>
      <c r="AR68" s="75"/>
      <c r="AS68" s="75"/>
      <c r="AT68" s="75"/>
      <c r="AU68" s="75"/>
      <c r="AV68" s="75"/>
      <c r="AW68" s="75"/>
      <c r="AX68" s="75"/>
      <c r="AY68" s="75"/>
      <c r="AZ68" s="75"/>
      <c r="BA68" s="75"/>
      <c r="BB68" s="75"/>
      <c r="BC68" s="75"/>
      <c r="BD68" s="75"/>
      <c r="BE68" s="75"/>
      <c r="BF68" s="75"/>
      <c r="BG68" s="75"/>
      <c r="BH68" s="75"/>
      <c r="BI68" s="75"/>
      <c r="BJ68" s="75"/>
      <c r="BK68" s="76"/>
    </row>
    <row r="69" spans="1:65" x14ac:dyDescent="0.2">
      <c r="A69" s="16"/>
      <c r="B69" s="25" t="s">
        <v>99</v>
      </c>
      <c r="C69" s="39">
        <f>C28+C47+C53+C62+C67</f>
        <v>0</v>
      </c>
      <c r="D69" s="39">
        <f t="shared" ref="D69:BJ69" si="20">D28+D47+D53+D62+D67</f>
        <v>110.35520400328892</v>
      </c>
      <c r="E69" s="39">
        <f t="shared" si="20"/>
        <v>0</v>
      </c>
      <c r="F69" s="39">
        <f t="shared" si="20"/>
        <v>0</v>
      </c>
      <c r="G69" s="39">
        <f t="shared" si="20"/>
        <v>0</v>
      </c>
      <c r="H69" s="39">
        <f t="shared" si="20"/>
        <v>43.479582036185661</v>
      </c>
      <c r="I69" s="39">
        <f t="shared" si="20"/>
        <v>374.3467474796675</v>
      </c>
      <c r="J69" s="39">
        <f t="shared" si="20"/>
        <v>151.13186822783678</v>
      </c>
      <c r="K69" s="39">
        <f t="shared" si="20"/>
        <v>0</v>
      </c>
      <c r="L69" s="39">
        <f t="shared" si="20"/>
        <v>107.75234366764155</v>
      </c>
      <c r="M69" s="39">
        <f t="shared" si="20"/>
        <v>0</v>
      </c>
      <c r="N69" s="39">
        <f t="shared" si="20"/>
        <v>0</v>
      </c>
      <c r="O69" s="39">
        <f t="shared" si="20"/>
        <v>0</v>
      </c>
      <c r="P69" s="39">
        <f t="shared" si="20"/>
        <v>0</v>
      </c>
      <c r="Q69" s="39">
        <f t="shared" si="20"/>
        <v>0</v>
      </c>
      <c r="R69" s="39">
        <f t="shared" si="20"/>
        <v>28.321992189880845</v>
      </c>
      <c r="S69" s="39">
        <f t="shared" si="20"/>
        <v>567.67639981615957</v>
      </c>
      <c r="T69" s="39">
        <f t="shared" si="20"/>
        <v>131.8209637269658</v>
      </c>
      <c r="U69" s="39">
        <f t="shared" si="20"/>
        <v>0</v>
      </c>
      <c r="V69" s="39">
        <f t="shared" si="20"/>
        <v>14.968490386917903</v>
      </c>
      <c r="W69" s="39">
        <f t="shared" si="20"/>
        <v>0</v>
      </c>
      <c r="X69" s="39">
        <f t="shared" si="20"/>
        <v>1.3550741919999998E-4</v>
      </c>
      <c r="Y69" s="39">
        <f t="shared" si="20"/>
        <v>0</v>
      </c>
      <c r="Z69" s="39">
        <f t="shared" si="20"/>
        <v>0</v>
      </c>
      <c r="AA69" s="39">
        <f t="shared" si="20"/>
        <v>0</v>
      </c>
      <c r="AB69" s="39">
        <f t="shared" si="20"/>
        <v>368.75023498573626</v>
      </c>
      <c r="AC69" s="39">
        <f t="shared" si="20"/>
        <v>128.18509703560179</v>
      </c>
      <c r="AD69" s="39">
        <f t="shared" si="20"/>
        <v>19.715178769095701</v>
      </c>
      <c r="AE69" s="39">
        <f t="shared" si="20"/>
        <v>0</v>
      </c>
      <c r="AF69" s="39">
        <f t="shared" si="20"/>
        <v>389.18122654204444</v>
      </c>
      <c r="AG69" s="39">
        <f t="shared" si="20"/>
        <v>0</v>
      </c>
      <c r="AH69" s="39">
        <f t="shared" si="20"/>
        <v>0</v>
      </c>
      <c r="AI69" s="39">
        <f t="shared" si="20"/>
        <v>0</v>
      </c>
      <c r="AJ69" s="39">
        <f t="shared" si="20"/>
        <v>0</v>
      </c>
      <c r="AK69" s="39">
        <f t="shared" si="20"/>
        <v>0</v>
      </c>
      <c r="AL69" s="39">
        <f t="shared" si="20"/>
        <v>390.24090271376832</v>
      </c>
      <c r="AM69" s="39">
        <f t="shared" si="20"/>
        <v>55.918475737325593</v>
      </c>
      <c r="AN69" s="39">
        <f t="shared" si="20"/>
        <v>223.14176674728677</v>
      </c>
      <c r="AO69" s="39">
        <f t="shared" si="20"/>
        <v>0</v>
      </c>
      <c r="AP69" s="39">
        <f t="shared" si="20"/>
        <v>192.53779956313019</v>
      </c>
      <c r="AQ69" s="39">
        <f t="shared" si="20"/>
        <v>35.580709253581539</v>
      </c>
      <c r="AR69" s="39">
        <f t="shared" si="20"/>
        <v>0</v>
      </c>
      <c r="AS69" s="39">
        <f t="shared" si="20"/>
        <v>0</v>
      </c>
      <c r="AT69" s="39">
        <f t="shared" si="20"/>
        <v>0</v>
      </c>
      <c r="AU69" s="39">
        <f t="shared" si="20"/>
        <v>0</v>
      </c>
      <c r="AV69" s="39">
        <f t="shared" si="20"/>
        <v>442.1894117383423</v>
      </c>
      <c r="AW69" s="39">
        <f t="shared" si="20"/>
        <v>167.78122626447635</v>
      </c>
      <c r="AX69" s="39">
        <f t="shared" si="20"/>
        <v>23.316270356257704</v>
      </c>
      <c r="AY69" s="39">
        <f t="shared" si="20"/>
        <v>0</v>
      </c>
      <c r="AZ69" s="39">
        <f t="shared" si="20"/>
        <v>238.40018876291475</v>
      </c>
      <c r="BA69" s="39">
        <f t="shared" si="20"/>
        <v>0</v>
      </c>
      <c r="BB69" s="39">
        <f t="shared" si="20"/>
        <v>0</v>
      </c>
      <c r="BC69" s="39">
        <f t="shared" si="20"/>
        <v>0</v>
      </c>
      <c r="BD69" s="39">
        <f t="shared" si="20"/>
        <v>0</v>
      </c>
      <c r="BE69" s="39">
        <f t="shared" si="20"/>
        <v>0</v>
      </c>
      <c r="BF69" s="39">
        <f t="shared" si="20"/>
        <v>113.40926949253603</v>
      </c>
      <c r="BG69" s="39">
        <f t="shared" si="20"/>
        <v>12.9963326685991</v>
      </c>
      <c r="BH69" s="39">
        <f t="shared" si="20"/>
        <v>22.956157654966901</v>
      </c>
      <c r="BI69" s="39">
        <f t="shared" si="20"/>
        <v>0</v>
      </c>
      <c r="BJ69" s="39">
        <f t="shared" si="20"/>
        <v>32.971476694773997</v>
      </c>
      <c r="BK69" s="39">
        <f>BK28+BK47+BK53+BK62+BK67</f>
        <v>4387.125452022402</v>
      </c>
      <c r="BL69" s="37"/>
      <c r="BM69" s="44"/>
    </row>
    <row r="70" spans="1:65" ht="4.5" customHeight="1" x14ac:dyDescent="0.2">
      <c r="A70" s="16"/>
      <c r="B70" s="25"/>
      <c r="C70" s="88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75"/>
      <c r="AO70" s="75"/>
      <c r="AP70" s="75"/>
      <c r="AQ70" s="75"/>
      <c r="AR70" s="75"/>
      <c r="AS70" s="75"/>
      <c r="AT70" s="75"/>
      <c r="AU70" s="75"/>
      <c r="AV70" s="75"/>
      <c r="AW70" s="75"/>
      <c r="AX70" s="75"/>
      <c r="AY70" s="75"/>
      <c r="AZ70" s="75"/>
      <c r="BA70" s="75"/>
      <c r="BB70" s="75"/>
      <c r="BC70" s="75"/>
      <c r="BD70" s="75"/>
      <c r="BE70" s="75"/>
      <c r="BF70" s="75"/>
      <c r="BG70" s="75"/>
      <c r="BH70" s="75"/>
      <c r="BI70" s="75"/>
      <c r="BJ70" s="75"/>
      <c r="BK70" s="89"/>
    </row>
    <row r="71" spans="1:65" ht="14.25" customHeight="1" x14ac:dyDescent="0.3">
      <c r="A71" s="16" t="s">
        <v>5</v>
      </c>
      <c r="B71" s="26" t="s">
        <v>24</v>
      </c>
      <c r="C71" s="88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5"/>
      <c r="AO71" s="75"/>
      <c r="AP71" s="75"/>
      <c r="AQ71" s="75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/>
      <c r="BF71" s="75"/>
      <c r="BG71" s="75"/>
      <c r="BH71" s="75"/>
      <c r="BI71" s="75"/>
      <c r="BJ71" s="75"/>
      <c r="BK71" s="89"/>
    </row>
    <row r="72" spans="1:65" x14ac:dyDescent="0.2">
      <c r="A72" s="16"/>
      <c r="B72" s="29" t="s">
        <v>112</v>
      </c>
      <c r="C72" s="35">
        <v>0</v>
      </c>
      <c r="D72" s="35">
        <v>0.73276299558059999</v>
      </c>
      <c r="E72" s="35">
        <v>0</v>
      </c>
      <c r="F72" s="35">
        <v>0</v>
      </c>
      <c r="G72" s="35">
        <v>0</v>
      </c>
      <c r="H72" s="35">
        <v>0.82206570485720154</v>
      </c>
      <c r="I72" s="35">
        <v>6.5896795548299997E-2</v>
      </c>
      <c r="J72" s="35">
        <v>0</v>
      </c>
      <c r="K72" s="35">
        <v>0</v>
      </c>
      <c r="L72" s="35">
        <v>1.8309892161199999E-2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0.41251189101970021</v>
      </c>
      <c r="S72" s="35">
        <v>0</v>
      </c>
      <c r="T72" s="35">
        <v>0</v>
      </c>
      <c r="U72" s="35">
        <v>0</v>
      </c>
      <c r="V72" s="35">
        <v>0.17647850529009998</v>
      </c>
      <c r="W72" s="35">
        <v>0</v>
      </c>
      <c r="X72" s="35">
        <v>0</v>
      </c>
      <c r="Y72" s="35">
        <v>0</v>
      </c>
      <c r="Z72" s="35">
        <v>0</v>
      </c>
      <c r="AA72" s="35">
        <v>0</v>
      </c>
      <c r="AB72" s="35">
        <v>12.791675165808991</v>
      </c>
      <c r="AC72" s="35">
        <v>7.0127637999799985E-2</v>
      </c>
      <c r="AD72" s="35">
        <v>0</v>
      </c>
      <c r="AE72" s="35">
        <v>0</v>
      </c>
      <c r="AF72" s="35">
        <v>2.1195592681909003</v>
      </c>
      <c r="AG72" s="35">
        <v>0</v>
      </c>
      <c r="AH72" s="35">
        <v>0</v>
      </c>
      <c r="AI72" s="35">
        <v>0</v>
      </c>
      <c r="AJ72" s="35">
        <v>0</v>
      </c>
      <c r="AK72" s="35">
        <v>0</v>
      </c>
      <c r="AL72" s="35">
        <v>9.373593726597429</v>
      </c>
      <c r="AM72" s="35">
        <v>0.17614591877390001</v>
      </c>
      <c r="AN72" s="35">
        <v>0</v>
      </c>
      <c r="AO72" s="35">
        <v>0</v>
      </c>
      <c r="AP72" s="35">
        <v>0.2045078038384</v>
      </c>
      <c r="AQ72" s="35">
        <v>0</v>
      </c>
      <c r="AR72" s="35">
        <v>0</v>
      </c>
      <c r="AS72" s="35">
        <v>0</v>
      </c>
      <c r="AT72" s="35">
        <v>0</v>
      </c>
      <c r="AU72" s="35">
        <v>0</v>
      </c>
      <c r="AV72" s="35">
        <v>4.5305054060121916</v>
      </c>
      <c r="AW72" s="35">
        <v>6.0107749322400005E-2</v>
      </c>
      <c r="AX72" s="35">
        <v>0</v>
      </c>
      <c r="AY72" s="35">
        <v>0</v>
      </c>
      <c r="AZ72" s="35">
        <v>1.5068397390955994</v>
      </c>
      <c r="BA72" s="35">
        <v>0</v>
      </c>
      <c r="BB72" s="35">
        <v>0</v>
      </c>
      <c r="BC72" s="35">
        <v>0</v>
      </c>
      <c r="BD72" s="35">
        <v>0</v>
      </c>
      <c r="BE72" s="35">
        <v>0</v>
      </c>
      <c r="BF72" s="35">
        <v>1.594812671098695</v>
      </c>
      <c r="BG72" s="35">
        <v>5.8403869031000005E-3</v>
      </c>
      <c r="BH72" s="35">
        <v>0</v>
      </c>
      <c r="BI72" s="35">
        <v>0</v>
      </c>
      <c r="BJ72" s="35">
        <v>0</v>
      </c>
      <c r="BK72" s="34">
        <f>SUM(C72:BJ72)</f>
        <v>34.661741258098509</v>
      </c>
      <c r="BL72" s="37"/>
      <c r="BM72" s="44"/>
    </row>
    <row r="73" spans="1:65" ht="13.5" thickBot="1" x14ac:dyDescent="0.25">
      <c r="A73" s="27"/>
      <c r="B73" s="22" t="s">
        <v>83</v>
      </c>
      <c r="C73" s="31">
        <f t="shared" ref="C73:BJ73" si="21">SUM(C72)</f>
        <v>0</v>
      </c>
      <c r="D73" s="31">
        <f t="shared" si="21"/>
        <v>0.73276299558059999</v>
      </c>
      <c r="E73" s="31">
        <f t="shared" si="21"/>
        <v>0</v>
      </c>
      <c r="F73" s="31">
        <f t="shared" si="21"/>
        <v>0</v>
      </c>
      <c r="G73" s="31">
        <f t="shared" si="21"/>
        <v>0</v>
      </c>
      <c r="H73" s="31">
        <f t="shared" si="21"/>
        <v>0.82206570485720154</v>
      </c>
      <c r="I73" s="31">
        <f t="shared" si="21"/>
        <v>6.5896795548299997E-2</v>
      </c>
      <c r="J73" s="31">
        <f t="shared" si="21"/>
        <v>0</v>
      </c>
      <c r="K73" s="31">
        <f t="shared" si="21"/>
        <v>0</v>
      </c>
      <c r="L73" s="31">
        <f t="shared" si="21"/>
        <v>1.8309892161199999E-2</v>
      </c>
      <c r="M73" s="31">
        <f t="shared" si="21"/>
        <v>0</v>
      </c>
      <c r="N73" s="31">
        <f t="shared" si="21"/>
        <v>0</v>
      </c>
      <c r="O73" s="31">
        <f t="shared" si="21"/>
        <v>0</v>
      </c>
      <c r="P73" s="31">
        <f t="shared" si="21"/>
        <v>0</v>
      </c>
      <c r="Q73" s="31">
        <f t="shared" si="21"/>
        <v>0</v>
      </c>
      <c r="R73" s="31">
        <f t="shared" si="21"/>
        <v>0.41251189101970021</v>
      </c>
      <c r="S73" s="31">
        <f t="shared" si="21"/>
        <v>0</v>
      </c>
      <c r="T73" s="31">
        <f t="shared" si="21"/>
        <v>0</v>
      </c>
      <c r="U73" s="31">
        <f t="shared" si="21"/>
        <v>0</v>
      </c>
      <c r="V73" s="31">
        <f t="shared" si="21"/>
        <v>0.17647850529009998</v>
      </c>
      <c r="W73" s="31">
        <f t="shared" si="21"/>
        <v>0</v>
      </c>
      <c r="X73" s="31">
        <f t="shared" si="21"/>
        <v>0</v>
      </c>
      <c r="Y73" s="31">
        <f t="shared" si="21"/>
        <v>0</v>
      </c>
      <c r="Z73" s="31">
        <f t="shared" si="21"/>
        <v>0</v>
      </c>
      <c r="AA73" s="31">
        <f t="shared" si="21"/>
        <v>0</v>
      </c>
      <c r="AB73" s="31">
        <f t="shared" si="21"/>
        <v>12.791675165808991</v>
      </c>
      <c r="AC73" s="31">
        <f t="shared" si="21"/>
        <v>7.0127637999799985E-2</v>
      </c>
      <c r="AD73" s="31">
        <f t="shared" si="21"/>
        <v>0</v>
      </c>
      <c r="AE73" s="31">
        <f t="shared" si="21"/>
        <v>0</v>
      </c>
      <c r="AF73" s="31">
        <f t="shared" si="21"/>
        <v>2.1195592681909003</v>
      </c>
      <c r="AG73" s="31">
        <f t="shared" si="21"/>
        <v>0</v>
      </c>
      <c r="AH73" s="31">
        <f t="shared" si="21"/>
        <v>0</v>
      </c>
      <c r="AI73" s="31">
        <f t="shared" si="21"/>
        <v>0</v>
      </c>
      <c r="AJ73" s="31">
        <f t="shared" si="21"/>
        <v>0</v>
      </c>
      <c r="AK73" s="31">
        <f t="shared" si="21"/>
        <v>0</v>
      </c>
      <c r="AL73" s="31">
        <f t="shared" si="21"/>
        <v>9.373593726597429</v>
      </c>
      <c r="AM73" s="31">
        <f t="shared" si="21"/>
        <v>0.17614591877390001</v>
      </c>
      <c r="AN73" s="31">
        <f t="shared" si="21"/>
        <v>0</v>
      </c>
      <c r="AO73" s="31">
        <f t="shared" si="21"/>
        <v>0</v>
      </c>
      <c r="AP73" s="31">
        <f t="shared" si="21"/>
        <v>0.2045078038384</v>
      </c>
      <c r="AQ73" s="31">
        <f t="shared" si="21"/>
        <v>0</v>
      </c>
      <c r="AR73" s="31">
        <f t="shared" si="21"/>
        <v>0</v>
      </c>
      <c r="AS73" s="31">
        <f t="shared" si="21"/>
        <v>0</v>
      </c>
      <c r="AT73" s="31">
        <f t="shared" si="21"/>
        <v>0</v>
      </c>
      <c r="AU73" s="31">
        <f t="shared" si="21"/>
        <v>0</v>
      </c>
      <c r="AV73" s="31">
        <f t="shared" si="21"/>
        <v>4.5305054060121916</v>
      </c>
      <c r="AW73" s="31">
        <f t="shared" si="21"/>
        <v>6.0107749322400005E-2</v>
      </c>
      <c r="AX73" s="31">
        <f t="shared" si="21"/>
        <v>0</v>
      </c>
      <c r="AY73" s="31">
        <f t="shared" si="21"/>
        <v>0</v>
      </c>
      <c r="AZ73" s="31">
        <f t="shared" si="21"/>
        <v>1.5068397390955994</v>
      </c>
      <c r="BA73" s="31">
        <f t="shared" si="21"/>
        <v>0</v>
      </c>
      <c r="BB73" s="31">
        <f t="shared" si="21"/>
        <v>0</v>
      </c>
      <c r="BC73" s="31">
        <f t="shared" si="21"/>
        <v>0</v>
      </c>
      <c r="BD73" s="31">
        <f t="shared" si="21"/>
        <v>0</v>
      </c>
      <c r="BE73" s="31">
        <f t="shared" si="21"/>
        <v>0</v>
      </c>
      <c r="BF73" s="31">
        <f t="shared" si="21"/>
        <v>1.594812671098695</v>
      </c>
      <c r="BG73" s="31">
        <f t="shared" si="21"/>
        <v>5.8403869031000005E-3</v>
      </c>
      <c r="BH73" s="31">
        <f t="shared" si="21"/>
        <v>0</v>
      </c>
      <c r="BI73" s="31">
        <f t="shared" si="21"/>
        <v>0</v>
      </c>
      <c r="BJ73" s="31">
        <f t="shared" si="21"/>
        <v>0</v>
      </c>
      <c r="BK73" s="34">
        <f>SUM(BK72)</f>
        <v>34.661741258098509</v>
      </c>
    </row>
    <row r="74" spans="1:65" ht="6" customHeight="1" x14ac:dyDescent="0.2">
      <c r="A74" s="4"/>
      <c r="B74" s="18"/>
    </row>
    <row r="75" spans="1:65" x14ac:dyDescent="0.2">
      <c r="A75" s="4"/>
      <c r="B75" s="4" t="s">
        <v>122</v>
      </c>
      <c r="L75" s="17" t="s">
        <v>37</v>
      </c>
      <c r="BK75" s="37"/>
    </row>
    <row r="76" spans="1:65" x14ac:dyDescent="0.2">
      <c r="A76" s="4"/>
      <c r="B76" s="4" t="s">
        <v>123</v>
      </c>
      <c r="L76" s="4" t="s">
        <v>29</v>
      </c>
      <c r="BK76" s="37"/>
    </row>
    <row r="77" spans="1:65" x14ac:dyDescent="0.2">
      <c r="L77" s="4" t="s">
        <v>30</v>
      </c>
      <c r="BK77" s="46"/>
    </row>
    <row r="78" spans="1:65" x14ac:dyDescent="0.2">
      <c r="B78" s="4" t="s">
        <v>32</v>
      </c>
      <c r="L78" s="4" t="s">
        <v>98</v>
      </c>
      <c r="BK78" s="44"/>
    </row>
    <row r="79" spans="1:65" x14ac:dyDescent="0.2">
      <c r="B79" s="4" t="s">
        <v>33</v>
      </c>
      <c r="L79" s="4" t="s">
        <v>100</v>
      </c>
      <c r="BK79" s="44"/>
    </row>
    <row r="80" spans="1:65" x14ac:dyDescent="0.2">
      <c r="B80" s="4"/>
      <c r="L80" s="4" t="s">
        <v>31</v>
      </c>
      <c r="BK80" s="44"/>
    </row>
    <row r="81" spans="2:63" x14ac:dyDescent="0.2">
      <c r="BK81" s="44"/>
    </row>
    <row r="82" spans="2:63" x14ac:dyDescent="0.2">
      <c r="BK82" s="38"/>
    </row>
    <row r="83" spans="2:63" x14ac:dyDescent="0.2">
      <c r="BK83" s="44"/>
    </row>
    <row r="88" spans="2:63" x14ac:dyDescent="0.2">
      <c r="B88" s="4"/>
    </row>
  </sheetData>
  <mergeCells count="49">
    <mergeCell ref="A1:A5"/>
    <mergeCell ref="C71:BK71"/>
    <mergeCell ref="C55:BK55"/>
    <mergeCell ref="C56:BK56"/>
    <mergeCell ref="C59:BK59"/>
    <mergeCell ref="C63:BK63"/>
    <mergeCell ref="C64:BK64"/>
    <mergeCell ref="C65:BK65"/>
    <mergeCell ref="C68:BK68"/>
    <mergeCell ref="C70:BK70"/>
    <mergeCell ref="C54:BK54"/>
    <mergeCell ref="C10:BK10"/>
    <mergeCell ref="C13:BK13"/>
    <mergeCell ref="C16:BK16"/>
    <mergeCell ref="C19:BK19"/>
    <mergeCell ref="C22:BK22"/>
    <mergeCell ref="C50:BK50"/>
    <mergeCell ref="C49:BK49"/>
    <mergeCell ref="C48:BK48"/>
    <mergeCell ref="C34:BK34"/>
    <mergeCell ref="C31:BK31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  <ignoredErrors>
    <ignoredError sqref="C58:BK58 BK57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L49"/>
  <sheetViews>
    <sheetView tabSelected="1" workbookViewId="0"/>
  </sheetViews>
  <sheetFormatPr defaultRowHeight="12.75" x14ac:dyDescent="0.2"/>
  <cols>
    <col min="1" max="1" width="2.28515625" style="48" customWidth="1"/>
    <col min="2" max="2" width="6.42578125" style="48" customWidth="1"/>
    <col min="3" max="3" width="25.28515625" style="48" bestFit="1" customWidth="1"/>
    <col min="4" max="6" width="18.28515625" style="48" bestFit="1" customWidth="1"/>
    <col min="7" max="7" width="17.28515625" style="48" bestFit="1" customWidth="1"/>
    <col min="8" max="8" width="19.85546875" style="48" bestFit="1" customWidth="1"/>
    <col min="9" max="9" width="15.85546875" style="48" bestFit="1" customWidth="1"/>
    <col min="10" max="10" width="17" style="48" bestFit="1" customWidth="1"/>
    <col min="11" max="12" width="19.85546875" style="48" bestFit="1" customWidth="1"/>
    <col min="13" max="16384" width="9.140625" style="48"/>
  </cols>
  <sheetData>
    <row r="2" spans="2:12" ht="17.25" customHeight="1" x14ac:dyDescent="0.2">
      <c r="B2" s="90" t="s">
        <v>130</v>
      </c>
      <c r="C2" s="91"/>
      <c r="D2" s="91"/>
      <c r="E2" s="91"/>
      <c r="F2" s="91"/>
      <c r="G2" s="91"/>
      <c r="H2" s="91"/>
      <c r="I2" s="91"/>
      <c r="J2" s="91"/>
      <c r="K2" s="91"/>
      <c r="L2" s="92"/>
    </row>
    <row r="3" spans="2:12" ht="17.25" customHeight="1" x14ac:dyDescent="0.2">
      <c r="B3" s="90" t="s">
        <v>113</v>
      </c>
      <c r="C3" s="91"/>
      <c r="D3" s="91"/>
      <c r="E3" s="91"/>
      <c r="F3" s="91"/>
      <c r="G3" s="91"/>
      <c r="H3" s="91"/>
      <c r="I3" s="91"/>
      <c r="J3" s="91"/>
      <c r="K3" s="91"/>
      <c r="L3" s="92"/>
    </row>
    <row r="4" spans="2:12" ht="30" x14ac:dyDescent="0.2">
      <c r="B4" s="47" t="s">
        <v>75</v>
      </c>
      <c r="C4" s="49" t="s">
        <v>38</v>
      </c>
      <c r="D4" s="49" t="s">
        <v>87</v>
      </c>
      <c r="E4" s="49" t="s">
        <v>88</v>
      </c>
      <c r="F4" s="49" t="s">
        <v>7</v>
      </c>
      <c r="G4" s="49" t="s">
        <v>8</v>
      </c>
      <c r="H4" s="49" t="s">
        <v>21</v>
      </c>
      <c r="I4" s="49" t="s">
        <v>94</v>
      </c>
      <c r="J4" s="49" t="s">
        <v>95</v>
      </c>
      <c r="K4" s="49" t="s">
        <v>74</v>
      </c>
      <c r="L4" s="49" t="s">
        <v>96</v>
      </c>
    </row>
    <row r="5" spans="2:12" x14ac:dyDescent="0.2">
      <c r="B5" s="50">
        <v>1</v>
      </c>
      <c r="C5" s="51" t="s">
        <v>39</v>
      </c>
      <c r="D5" s="52">
        <v>0</v>
      </c>
      <c r="E5" s="52">
        <v>0</v>
      </c>
      <c r="F5" s="52">
        <v>0.20284752248260002</v>
      </c>
      <c r="G5" s="52">
        <v>6.1885284192000007E-3</v>
      </c>
      <c r="H5" s="52">
        <v>0</v>
      </c>
      <c r="I5" s="52">
        <v>0</v>
      </c>
      <c r="J5" s="53">
        <v>0</v>
      </c>
      <c r="K5" s="53">
        <f>SUM(D5:J5)</f>
        <v>0.20903605090180002</v>
      </c>
      <c r="L5" s="52">
        <v>0</v>
      </c>
    </row>
    <row r="6" spans="2:12" x14ac:dyDescent="0.2">
      <c r="B6" s="50">
        <v>2</v>
      </c>
      <c r="C6" s="54" t="s">
        <v>40</v>
      </c>
      <c r="D6" s="52">
        <v>2.0844607166098004</v>
      </c>
      <c r="E6" s="52">
        <v>7.057012464255501</v>
      </c>
      <c r="F6" s="52">
        <v>23.240126179422386</v>
      </c>
      <c r="G6" s="52">
        <v>1.8368750769769955</v>
      </c>
      <c r="H6" s="52">
        <v>0</v>
      </c>
      <c r="I6" s="52">
        <v>0.43209999999999993</v>
      </c>
      <c r="J6" s="53">
        <v>0</v>
      </c>
      <c r="K6" s="53">
        <f t="shared" ref="K6:K41" si="0">SUM(D6:J6)</f>
        <v>34.65057443726468</v>
      </c>
      <c r="L6" s="52">
        <v>0.30436224163740028</v>
      </c>
    </row>
    <row r="7" spans="2:12" x14ac:dyDescent="0.2">
      <c r="B7" s="50">
        <v>3</v>
      </c>
      <c r="C7" s="51" t="s">
        <v>41</v>
      </c>
      <c r="D7" s="52">
        <v>0</v>
      </c>
      <c r="E7" s="52">
        <v>0</v>
      </c>
      <c r="F7" s="52">
        <v>0.48932867331999996</v>
      </c>
      <c r="G7" s="52">
        <v>8.6679166774000001E-3</v>
      </c>
      <c r="H7" s="52">
        <v>0</v>
      </c>
      <c r="I7" s="52">
        <v>4.0000000000000001E-3</v>
      </c>
      <c r="J7" s="53">
        <v>0</v>
      </c>
      <c r="K7" s="53">
        <f t="shared" si="0"/>
        <v>0.50199658999739993</v>
      </c>
      <c r="L7" s="52">
        <v>7.142570454780002E-2</v>
      </c>
    </row>
    <row r="8" spans="2:12" x14ac:dyDescent="0.2">
      <c r="B8" s="50">
        <v>4</v>
      </c>
      <c r="C8" s="54" t="s">
        <v>42</v>
      </c>
      <c r="D8" s="52">
        <v>4.790066044353301</v>
      </c>
      <c r="E8" s="52">
        <v>0.58232488941790006</v>
      </c>
      <c r="F8" s="52">
        <v>10.604971945480466</v>
      </c>
      <c r="G8" s="52">
        <v>2.571848907026999</v>
      </c>
      <c r="H8" s="52">
        <v>0</v>
      </c>
      <c r="I8" s="52">
        <v>0.19010000000000002</v>
      </c>
      <c r="J8" s="53">
        <v>0</v>
      </c>
      <c r="K8" s="53">
        <f t="shared" si="0"/>
        <v>18.73931178627867</v>
      </c>
      <c r="L8" s="52">
        <v>0.47819160334719979</v>
      </c>
    </row>
    <row r="9" spans="2:12" x14ac:dyDescent="0.2">
      <c r="B9" s="50">
        <v>5</v>
      </c>
      <c r="C9" s="54" t="s">
        <v>43</v>
      </c>
      <c r="D9" s="52">
        <v>1.1593389416421003</v>
      </c>
      <c r="E9" s="52">
        <v>1.1261243603833997</v>
      </c>
      <c r="F9" s="52">
        <v>33.576172958203522</v>
      </c>
      <c r="G9" s="52">
        <v>5.467260738729399</v>
      </c>
      <c r="H9" s="52">
        <v>0</v>
      </c>
      <c r="I9" s="52">
        <v>0.93969999999999998</v>
      </c>
      <c r="J9" s="53">
        <v>0</v>
      </c>
      <c r="K9" s="53">
        <f t="shared" si="0"/>
        <v>42.268596998958422</v>
      </c>
      <c r="L9" s="52">
        <v>0.7042813495700001</v>
      </c>
    </row>
    <row r="10" spans="2:12" x14ac:dyDescent="0.2">
      <c r="B10" s="50">
        <v>6</v>
      </c>
      <c r="C10" s="54" t="s">
        <v>44</v>
      </c>
      <c r="D10" s="52">
        <v>2.535939183806001</v>
      </c>
      <c r="E10" s="52">
        <v>0.89126493715980004</v>
      </c>
      <c r="F10" s="52">
        <v>14.275342520438198</v>
      </c>
      <c r="G10" s="52">
        <v>1.5530211461572987</v>
      </c>
      <c r="H10" s="52">
        <v>0</v>
      </c>
      <c r="I10" s="52">
        <v>0.16199999999999998</v>
      </c>
      <c r="J10" s="53">
        <v>0</v>
      </c>
      <c r="K10" s="53">
        <f t="shared" si="0"/>
        <v>19.417567787561296</v>
      </c>
      <c r="L10" s="52">
        <v>0.3088931381253</v>
      </c>
    </row>
    <row r="11" spans="2:12" x14ac:dyDescent="0.2">
      <c r="B11" s="50">
        <v>7</v>
      </c>
      <c r="C11" s="54" t="s">
        <v>45</v>
      </c>
      <c r="D11" s="52">
        <v>17.815433544349812</v>
      </c>
      <c r="E11" s="52">
        <v>8.2643995281527012</v>
      </c>
      <c r="F11" s="52">
        <v>27.450221216199754</v>
      </c>
      <c r="G11" s="52">
        <v>6.609222166348804</v>
      </c>
      <c r="H11" s="52">
        <v>0</v>
      </c>
      <c r="I11" s="52">
        <v>0</v>
      </c>
      <c r="J11" s="53">
        <v>0</v>
      </c>
      <c r="K11" s="53">
        <f t="shared" si="0"/>
        <v>60.139276455051075</v>
      </c>
      <c r="L11" s="52">
        <v>0.42485533392660019</v>
      </c>
    </row>
    <row r="12" spans="2:12" x14ac:dyDescent="0.2">
      <c r="B12" s="50">
        <v>8</v>
      </c>
      <c r="C12" s="51" t="s">
        <v>46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3">
        <v>0</v>
      </c>
      <c r="K12" s="53">
        <f t="shared" si="0"/>
        <v>0</v>
      </c>
      <c r="L12" s="52">
        <v>0</v>
      </c>
    </row>
    <row r="13" spans="2:12" x14ac:dyDescent="0.2">
      <c r="B13" s="50">
        <v>9</v>
      </c>
      <c r="C13" s="51" t="s">
        <v>47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3">
        <v>0</v>
      </c>
      <c r="K13" s="53">
        <f t="shared" si="0"/>
        <v>0</v>
      </c>
      <c r="L13" s="52">
        <v>0</v>
      </c>
    </row>
    <row r="14" spans="2:12" x14ac:dyDescent="0.2">
      <c r="B14" s="50">
        <v>10</v>
      </c>
      <c r="C14" s="54" t="s">
        <v>48</v>
      </c>
      <c r="D14" s="52">
        <v>0.21090764748340005</v>
      </c>
      <c r="E14" s="52">
        <v>0.33340956022540003</v>
      </c>
      <c r="F14" s="52">
        <v>7.4061930587039946</v>
      </c>
      <c r="G14" s="52">
        <v>1.2522313630906992</v>
      </c>
      <c r="H14" s="52">
        <v>0</v>
      </c>
      <c r="I14" s="52">
        <v>0.1153</v>
      </c>
      <c r="J14" s="53">
        <v>0</v>
      </c>
      <c r="K14" s="53">
        <f t="shared" si="0"/>
        <v>9.3180416295034938</v>
      </c>
      <c r="L14" s="52">
        <v>0.34641190519080001</v>
      </c>
    </row>
    <row r="15" spans="2:12" x14ac:dyDescent="0.2">
      <c r="B15" s="50">
        <v>11</v>
      </c>
      <c r="C15" s="54" t="s">
        <v>49</v>
      </c>
      <c r="D15" s="52">
        <v>104.1475622605702</v>
      </c>
      <c r="E15" s="52">
        <v>13.244697087505195</v>
      </c>
      <c r="F15" s="52">
        <v>85.915410336867808</v>
      </c>
      <c r="G15" s="52">
        <v>11.365244061113167</v>
      </c>
      <c r="H15" s="52">
        <v>0</v>
      </c>
      <c r="I15" s="52">
        <v>0.88250000000000006</v>
      </c>
      <c r="J15" s="53">
        <v>0</v>
      </c>
      <c r="K15" s="53">
        <f t="shared" si="0"/>
        <v>215.55541374605636</v>
      </c>
      <c r="L15" s="52">
        <v>1.9212634294926958</v>
      </c>
    </row>
    <row r="16" spans="2:12" x14ac:dyDescent="0.2">
      <c r="B16" s="50">
        <v>12</v>
      </c>
      <c r="C16" s="54" t="s">
        <v>50</v>
      </c>
      <c r="D16" s="52">
        <v>37.483979407154898</v>
      </c>
      <c r="E16" s="52">
        <v>6.0391279933503981</v>
      </c>
      <c r="F16" s="52">
        <v>41.334337492163485</v>
      </c>
      <c r="G16" s="52">
        <v>5.0229293304560017</v>
      </c>
      <c r="H16" s="52">
        <v>0</v>
      </c>
      <c r="I16" s="52">
        <v>0.61949999999999994</v>
      </c>
      <c r="J16" s="53">
        <v>0</v>
      </c>
      <c r="K16" s="53">
        <f t="shared" si="0"/>
        <v>90.499874223124792</v>
      </c>
      <c r="L16" s="52">
        <v>0.96647873557139941</v>
      </c>
    </row>
    <row r="17" spans="2:12" x14ac:dyDescent="0.2">
      <c r="B17" s="50">
        <v>13</v>
      </c>
      <c r="C17" s="54" t="s">
        <v>51</v>
      </c>
      <c r="D17" s="52">
        <v>3.004884101354</v>
      </c>
      <c r="E17" s="52">
        <v>0.60536429635389988</v>
      </c>
      <c r="F17" s="52">
        <v>15.475832839640276</v>
      </c>
      <c r="G17" s="52">
        <v>0.85713723609240011</v>
      </c>
      <c r="H17" s="52">
        <v>0</v>
      </c>
      <c r="I17" s="52">
        <v>5.3199999999999997E-2</v>
      </c>
      <c r="J17" s="53">
        <v>0</v>
      </c>
      <c r="K17" s="53">
        <f t="shared" si="0"/>
        <v>19.996418473440574</v>
      </c>
      <c r="L17" s="52">
        <v>0.28568575922080036</v>
      </c>
    </row>
    <row r="18" spans="2:12" x14ac:dyDescent="0.2">
      <c r="B18" s="50">
        <v>14</v>
      </c>
      <c r="C18" s="54" t="s">
        <v>52</v>
      </c>
      <c r="D18" s="52">
        <v>0.19550355045080001</v>
      </c>
      <c r="E18" s="52">
        <v>0.17547553680569999</v>
      </c>
      <c r="F18" s="52">
        <v>7.7904979093387112</v>
      </c>
      <c r="G18" s="52">
        <v>1.1187049412211993</v>
      </c>
      <c r="H18" s="52">
        <v>0</v>
      </c>
      <c r="I18" s="52">
        <v>1.04E-2</v>
      </c>
      <c r="J18" s="53">
        <v>0</v>
      </c>
      <c r="K18" s="53">
        <f t="shared" si="0"/>
        <v>9.2905819378164125</v>
      </c>
      <c r="L18" s="52">
        <v>3.8922957289500001E-2</v>
      </c>
    </row>
    <row r="19" spans="2:12" x14ac:dyDescent="0.2">
      <c r="B19" s="50">
        <v>15</v>
      </c>
      <c r="C19" s="54" t="s">
        <v>53</v>
      </c>
      <c r="D19" s="52">
        <v>5.0153881188365004</v>
      </c>
      <c r="E19" s="52">
        <v>0.49135001696450009</v>
      </c>
      <c r="F19" s="52">
        <v>26.787080261804867</v>
      </c>
      <c r="G19" s="52">
        <v>3.1667046938475001</v>
      </c>
      <c r="H19" s="52">
        <v>0</v>
      </c>
      <c r="I19" s="52">
        <v>2.0299999999999999E-2</v>
      </c>
      <c r="J19" s="53">
        <v>0</v>
      </c>
      <c r="K19" s="53">
        <f t="shared" si="0"/>
        <v>35.480823091453367</v>
      </c>
      <c r="L19" s="52">
        <v>0.36393807315420018</v>
      </c>
    </row>
    <row r="20" spans="2:12" x14ac:dyDescent="0.2">
      <c r="B20" s="50">
        <v>16</v>
      </c>
      <c r="C20" s="54" t="s">
        <v>54</v>
      </c>
      <c r="D20" s="52">
        <v>210.282320164244</v>
      </c>
      <c r="E20" s="52">
        <v>44.398614551271798</v>
      </c>
      <c r="F20" s="52">
        <v>122.00369257266973</v>
      </c>
      <c r="G20" s="52">
        <v>12.864076698968747</v>
      </c>
      <c r="H20" s="52">
        <v>0</v>
      </c>
      <c r="I20" s="52">
        <v>2.5407999999999999</v>
      </c>
      <c r="J20" s="53">
        <v>0</v>
      </c>
      <c r="K20" s="53">
        <f t="shared" si="0"/>
        <v>392.08950398715427</v>
      </c>
      <c r="L20" s="52">
        <v>2.2252245500410983</v>
      </c>
    </row>
    <row r="21" spans="2:12" x14ac:dyDescent="0.2">
      <c r="B21" s="50">
        <v>17</v>
      </c>
      <c r="C21" s="54" t="s">
        <v>55</v>
      </c>
      <c r="D21" s="52">
        <v>402.67053179854611</v>
      </c>
      <c r="E21" s="52">
        <v>9.0362998282878024</v>
      </c>
      <c r="F21" s="52">
        <v>33.89209742962678</v>
      </c>
      <c r="G21" s="52">
        <v>5.0910733415527005</v>
      </c>
      <c r="H21" s="52">
        <v>0</v>
      </c>
      <c r="I21" s="52">
        <v>0.53739999999999999</v>
      </c>
      <c r="J21" s="53">
        <v>0</v>
      </c>
      <c r="K21" s="53">
        <f t="shared" si="0"/>
        <v>451.2274023980134</v>
      </c>
      <c r="L21" s="52">
        <v>0.65293205472919824</v>
      </c>
    </row>
    <row r="22" spans="2:12" x14ac:dyDescent="0.2">
      <c r="B22" s="50">
        <v>18</v>
      </c>
      <c r="C22" s="51" t="s">
        <v>56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3">
        <v>0</v>
      </c>
      <c r="K22" s="53">
        <f t="shared" si="0"/>
        <v>0</v>
      </c>
      <c r="L22" s="52">
        <v>0</v>
      </c>
    </row>
    <row r="23" spans="2:12" x14ac:dyDescent="0.2">
      <c r="B23" s="50">
        <v>19</v>
      </c>
      <c r="C23" s="54" t="s">
        <v>57</v>
      </c>
      <c r="D23" s="52">
        <v>15.705489154793799</v>
      </c>
      <c r="E23" s="52">
        <v>16.58669368230429</v>
      </c>
      <c r="F23" s="52">
        <v>76.241470216019678</v>
      </c>
      <c r="G23" s="52">
        <v>13.256311806489053</v>
      </c>
      <c r="H23" s="52">
        <v>0</v>
      </c>
      <c r="I23" s="52">
        <v>1.6264999999999998</v>
      </c>
      <c r="J23" s="53">
        <v>0</v>
      </c>
      <c r="K23" s="53">
        <f t="shared" si="0"/>
        <v>123.41646485960682</v>
      </c>
      <c r="L23" s="52">
        <v>0.87473977826790217</v>
      </c>
    </row>
    <row r="24" spans="2:12" x14ac:dyDescent="0.2">
      <c r="B24" s="50">
        <v>20</v>
      </c>
      <c r="C24" s="54" t="s">
        <v>58</v>
      </c>
      <c r="D24" s="52">
        <v>522.45154568010969</v>
      </c>
      <c r="E24" s="52">
        <v>105.07122506751698</v>
      </c>
      <c r="F24" s="52">
        <v>724.77059592149863</v>
      </c>
      <c r="G24" s="52">
        <v>62.037874287126037</v>
      </c>
      <c r="H24" s="52">
        <v>0</v>
      </c>
      <c r="I24" s="52">
        <v>48.485009253581538</v>
      </c>
      <c r="J24" s="53">
        <v>0</v>
      </c>
      <c r="K24" s="53">
        <f t="shared" si="0"/>
        <v>1462.8162502098326</v>
      </c>
      <c r="L24" s="52">
        <v>11.342095602913759</v>
      </c>
    </row>
    <row r="25" spans="2:12" x14ac:dyDescent="0.2">
      <c r="B25" s="50">
        <v>21</v>
      </c>
      <c r="C25" s="51" t="s">
        <v>59</v>
      </c>
      <c r="D25" s="52">
        <v>0</v>
      </c>
      <c r="E25" s="52">
        <v>1.8872074190000001E-4</v>
      </c>
      <c r="F25" s="52">
        <v>0.34966255383350003</v>
      </c>
      <c r="G25" s="52">
        <v>7.1950077999799994E-2</v>
      </c>
      <c r="H25" s="52">
        <v>0</v>
      </c>
      <c r="I25" s="52">
        <v>0</v>
      </c>
      <c r="J25" s="53">
        <v>0</v>
      </c>
      <c r="K25" s="53">
        <f t="shared" si="0"/>
        <v>0.42180135257520002</v>
      </c>
      <c r="L25" s="52">
        <v>1.202736128E-4</v>
      </c>
    </row>
    <row r="26" spans="2:12" x14ac:dyDescent="0.2">
      <c r="B26" s="50">
        <v>22</v>
      </c>
      <c r="C26" s="54" t="s">
        <v>60</v>
      </c>
      <c r="D26" s="52">
        <v>2.2896895451600001E-2</v>
      </c>
      <c r="E26" s="52">
        <v>3.9810564515999998E-3</v>
      </c>
      <c r="F26" s="52">
        <v>0.79312457253970026</v>
      </c>
      <c r="G26" s="52">
        <v>7.5650241610000007E-3</v>
      </c>
      <c r="H26" s="52">
        <v>0</v>
      </c>
      <c r="I26" s="52">
        <v>0.32600000000000001</v>
      </c>
      <c r="J26" s="53">
        <v>0</v>
      </c>
      <c r="K26" s="53">
        <f t="shared" si="0"/>
        <v>1.1535675486039003</v>
      </c>
      <c r="L26" s="52">
        <v>1.3318728967199997E-2</v>
      </c>
    </row>
    <row r="27" spans="2:12" x14ac:dyDescent="0.2">
      <c r="B27" s="50">
        <v>23</v>
      </c>
      <c r="C27" s="51" t="s">
        <v>61</v>
      </c>
      <c r="D27" s="52">
        <v>0</v>
      </c>
      <c r="E27" s="52">
        <v>0</v>
      </c>
      <c r="F27" s="52">
        <v>8.5664516120000003E-4</v>
      </c>
      <c r="G27" s="52">
        <v>0</v>
      </c>
      <c r="H27" s="52">
        <v>0</v>
      </c>
      <c r="I27" s="52">
        <v>0</v>
      </c>
      <c r="J27" s="53">
        <v>0</v>
      </c>
      <c r="K27" s="53">
        <f t="shared" si="0"/>
        <v>8.5664516120000003E-4</v>
      </c>
      <c r="L27" s="52">
        <v>3.428598903E-3</v>
      </c>
    </row>
    <row r="28" spans="2:12" x14ac:dyDescent="0.2">
      <c r="B28" s="50">
        <v>24</v>
      </c>
      <c r="C28" s="51" t="s">
        <v>62</v>
      </c>
      <c r="D28" s="52">
        <v>0.2089324333866</v>
      </c>
      <c r="E28" s="52">
        <v>2.2307365806E-3</v>
      </c>
      <c r="F28" s="52">
        <v>2.1598871274443017</v>
      </c>
      <c r="G28" s="52">
        <v>4.7917977161100002E-2</v>
      </c>
      <c r="H28" s="52">
        <v>0</v>
      </c>
      <c r="I28" s="52">
        <v>0.1386</v>
      </c>
      <c r="J28" s="53">
        <v>0</v>
      </c>
      <c r="K28" s="53">
        <f t="shared" si="0"/>
        <v>2.5575682745726014</v>
      </c>
      <c r="L28" s="52">
        <v>1.9260041806100001E-2</v>
      </c>
    </row>
    <row r="29" spans="2:12" x14ac:dyDescent="0.2">
      <c r="B29" s="50">
        <v>25</v>
      </c>
      <c r="C29" s="54" t="s">
        <v>63</v>
      </c>
      <c r="D29" s="52">
        <v>162.75790717066809</v>
      </c>
      <c r="E29" s="52">
        <v>6.3606690622787028</v>
      </c>
      <c r="F29" s="52">
        <v>160.70676984830058</v>
      </c>
      <c r="G29" s="52">
        <v>13.840697813952817</v>
      </c>
      <c r="H29" s="52">
        <v>0</v>
      </c>
      <c r="I29" s="52">
        <v>2.8836999999999997</v>
      </c>
      <c r="J29" s="53">
        <v>0</v>
      </c>
      <c r="K29" s="53">
        <f t="shared" si="0"/>
        <v>346.54974389520021</v>
      </c>
      <c r="L29" s="52">
        <v>1.6365947979190996</v>
      </c>
    </row>
    <row r="30" spans="2:12" x14ac:dyDescent="0.2">
      <c r="B30" s="50">
        <v>26</v>
      </c>
      <c r="C30" s="54" t="s">
        <v>64</v>
      </c>
      <c r="D30" s="52">
        <v>12.438557655565415</v>
      </c>
      <c r="E30" s="52">
        <v>2.1251255735727002</v>
      </c>
      <c r="F30" s="52">
        <v>29.226150220860543</v>
      </c>
      <c r="G30" s="52">
        <v>6.2665450009886987</v>
      </c>
      <c r="H30" s="52">
        <v>0</v>
      </c>
      <c r="I30" s="52">
        <v>0.7752</v>
      </c>
      <c r="J30" s="53">
        <v>0</v>
      </c>
      <c r="K30" s="53">
        <f t="shared" si="0"/>
        <v>50.831578450987351</v>
      </c>
      <c r="L30" s="52">
        <v>0.57596807679750017</v>
      </c>
    </row>
    <row r="31" spans="2:12" x14ac:dyDescent="0.2">
      <c r="B31" s="50">
        <v>27</v>
      </c>
      <c r="C31" s="54" t="s">
        <v>15</v>
      </c>
      <c r="D31" s="52">
        <v>0.11906294564499999</v>
      </c>
      <c r="E31" s="52">
        <v>0</v>
      </c>
      <c r="F31" s="52">
        <v>1.6775736706713003</v>
      </c>
      <c r="G31" s="52">
        <v>4.8614758483200016E-2</v>
      </c>
      <c r="H31" s="52">
        <v>0</v>
      </c>
      <c r="I31" s="52">
        <v>1.145</v>
      </c>
      <c r="J31" s="53">
        <v>0</v>
      </c>
      <c r="K31" s="53">
        <f t="shared" si="0"/>
        <v>2.9902513747995005</v>
      </c>
      <c r="L31" s="52">
        <v>6.928386848330001E-2</v>
      </c>
    </row>
    <row r="32" spans="2:12" x14ac:dyDescent="0.2">
      <c r="B32" s="50">
        <v>28</v>
      </c>
      <c r="C32" s="54" t="s">
        <v>65</v>
      </c>
      <c r="D32" s="52">
        <v>4.4317853483700001E-2</v>
      </c>
      <c r="E32" s="52">
        <v>1.7894144838000001E-3</v>
      </c>
      <c r="F32" s="52">
        <v>0.77937193257180004</v>
      </c>
      <c r="G32" s="52">
        <v>3.5265972386000002E-2</v>
      </c>
      <c r="H32" s="52">
        <v>0</v>
      </c>
      <c r="I32" s="52">
        <v>0</v>
      </c>
      <c r="J32" s="53">
        <v>0</v>
      </c>
      <c r="K32" s="53">
        <f t="shared" si="0"/>
        <v>0.86074517292530006</v>
      </c>
      <c r="L32" s="52">
        <v>4.8608382870499997E-2</v>
      </c>
    </row>
    <row r="33" spans="2:12" x14ac:dyDescent="0.2">
      <c r="B33" s="50">
        <v>29</v>
      </c>
      <c r="C33" s="54" t="s">
        <v>66</v>
      </c>
      <c r="D33" s="52">
        <v>5.0535155511582968</v>
      </c>
      <c r="E33" s="52">
        <v>2.3225545452518999</v>
      </c>
      <c r="F33" s="52">
        <v>24.692561478972205</v>
      </c>
      <c r="G33" s="52">
        <v>2.7597724920431008</v>
      </c>
      <c r="H33" s="52">
        <v>0</v>
      </c>
      <c r="I33" s="52">
        <v>0.22839999999999999</v>
      </c>
      <c r="J33" s="53">
        <v>0</v>
      </c>
      <c r="K33" s="53">
        <f t="shared" si="0"/>
        <v>35.056804067425503</v>
      </c>
      <c r="L33" s="52">
        <v>0.53144166550880012</v>
      </c>
    </row>
    <row r="34" spans="2:12" x14ac:dyDescent="0.2">
      <c r="B34" s="50">
        <v>30</v>
      </c>
      <c r="C34" s="54" t="s">
        <v>67</v>
      </c>
      <c r="D34" s="52">
        <v>8.5821622559273969</v>
      </c>
      <c r="E34" s="52">
        <v>0.97604392522189998</v>
      </c>
      <c r="F34" s="52">
        <v>47.855719959985635</v>
      </c>
      <c r="G34" s="52">
        <v>5.4862752324030897</v>
      </c>
      <c r="H34" s="52">
        <v>0</v>
      </c>
      <c r="I34" s="52">
        <v>1.2333000000000001</v>
      </c>
      <c r="J34" s="53">
        <v>0</v>
      </c>
      <c r="K34" s="53">
        <f t="shared" si="0"/>
        <v>64.133501373538024</v>
      </c>
      <c r="L34" s="52">
        <v>1.0682880858585997</v>
      </c>
    </row>
    <row r="35" spans="2:12" x14ac:dyDescent="0.2">
      <c r="B35" s="50">
        <v>31</v>
      </c>
      <c r="C35" s="51" t="s">
        <v>68</v>
      </c>
      <c r="D35" s="52">
        <v>0.3580092330645</v>
      </c>
      <c r="E35" s="52">
        <v>0.33599299409670003</v>
      </c>
      <c r="F35" s="52">
        <v>0.8795929721868001</v>
      </c>
      <c r="G35" s="52">
        <v>0.15423252448279998</v>
      </c>
      <c r="H35" s="52">
        <v>0</v>
      </c>
      <c r="I35" s="52">
        <v>0</v>
      </c>
      <c r="J35" s="53">
        <v>0</v>
      </c>
      <c r="K35" s="53">
        <f t="shared" si="0"/>
        <v>1.7278277238308002</v>
      </c>
      <c r="L35" s="52">
        <v>7.3928928773599994E-2</v>
      </c>
    </row>
    <row r="36" spans="2:12" x14ac:dyDescent="0.2">
      <c r="B36" s="50">
        <v>32</v>
      </c>
      <c r="C36" s="54" t="s">
        <v>69</v>
      </c>
      <c r="D36" s="52">
        <v>39.626107356536977</v>
      </c>
      <c r="E36" s="52">
        <v>13.566509162989393</v>
      </c>
      <c r="F36" s="52">
        <v>71.498105342281647</v>
      </c>
      <c r="G36" s="52">
        <v>10.313452282243144</v>
      </c>
      <c r="H36" s="52">
        <v>0</v>
      </c>
      <c r="I36" s="52">
        <v>2.0658000000000003</v>
      </c>
      <c r="J36" s="53">
        <v>0</v>
      </c>
      <c r="K36" s="53">
        <f t="shared" si="0"/>
        <v>137.06997414405114</v>
      </c>
      <c r="L36" s="52">
        <v>2.1921007357920193</v>
      </c>
    </row>
    <row r="37" spans="2:12" x14ac:dyDescent="0.2">
      <c r="B37" s="50">
        <v>33</v>
      </c>
      <c r="C37" s="54" t="s">
        <v>114</v>
      </c>
      <c r="D37" s="52">
        <v>253.9063600851359</v>
      </c>
      <c r="E37" s="52">
        <v>8.4096473378864083</v>
      </c>
      <c r="F37" s="52">
        <v>81.913450183889651</v>
      </c>
      <c r="G37" s="52">
        <v>8.6125931551362225</v>
      </c>
      <c r="H37" s="52">
        <v>0</v>
      </c>
      <c r="I37" s="52">
        <v>0.80079999999999996</v>
      </c>
      <c r="J37" s="53">
        <v>0</v>
      </c>
      <c r="K37" s="53">
        <f t="shared" si="0"/>
        <v>353.64285076204817</v>
      </c>
      <c r="L37" s="52">
        <v>1.7590886940411989</v>
      </c>
    </row>
    <row r="38" spans="2:12" x14ac:dyDescent="0.2">
      <c r="B38" s="50">
        <v>34</v>
      </c>
      <c r="C38" s="54" t="s">
        <v>70</v>
      </c>
      <c r="D38" s="52">
        <v>0.26489665661239997</v>
      </c>
      <c r="E38" s="52">
        <v>0.21013848683829994</v>
      </c>
      <c r="F38" s="52">
        <v>3.8187428622005024</v>
      </c>
      <c r="G38" s="52">
        <v>1.3471730225770007</v>
      </c>
      <c r="H38" s="52">
        <v>0</v>
      </c>
      <c r="I38" s="52">
        <v>5.2299999999999999E-2</v>
      </c>
      <c r="J38" s="53">
        <v>0</v>
      </c>
      <c r="K38" s="53">
        <f t="shared" si="0"/>
        <v>5.6932510282282029</v>
      </c>
      <c r="L38" s="52">
        <v>7.6410967740000004E-3</v>
      </c>
    </row>
    <row r="39" spans="2:12" x14ac:dyDescent="0.2">
      <c r="B39" s="50">
        <v>35</v>
      </c>
      <c r="C39" s="54" t="s">
        <v>71</v>
      </c>
      <c r="D39" s="52">
        <v>19.196748659688705</v>
      </c>
      <c r="E39" s="52">
        <v>32.50266936655747</v>
      </c>
      <c r="F39" s="52">
        <v>157.90563731476328</v>
      </c>
      <c r="G39" s="52">
        <v>19.726132540354403</v>
      </c>
      <c r="H39" s="52">
        <v>0</v>
      </c>
      <c r="I39" s="52">
        <v>1.5392999999999999</v>
      </c>
      <c r="J39" s="53">
        <v>0</v>
      </c>
      <c r="K39" s="53">
        <f t="shared" si="0"/>
        <v>230.87048788136386</v>
      </c>
      <c r="L39" s="52">
        <v>1.8203681577400956</v>
      </c>
    </row>
    <row r="40" spans="2:12" x14ac:dyDescent="0.2">
      <c r="B40" s="50">
        <v>36</v>
      </c>
      <c r="C40" s="54" t="s">
        <v>72</v>
      </c>
      <c r="D40" s="52">
        <v>6.6778599485797008</v>
      </c>
      <c r="E40" s="52">
        <v>1.7540505472241996</v>
      </c>
      <c r="F40" s="52">
        <v>12.153159839871774</v>
      </c>
      <c r="G40" s="52">
        <v>0.85873864812309997</v>
      </c>
      <c r="H40" s="52">
        <v>0</v>
      </c>
      <c r="I40" s="52">
        <v>0</v>
      </c>
      <c r="J40" s="53">
        <v>0</v>
      </c>
      <c r="K40" s="53">
        <f t="shared" si="0"/>
        <v>21.443808983798775</v>
      </c>
      <c r="L40" s="52">
        <v>0.34952922170500028</v>
      </c>
    </row>
    <row r="41" spans="2:12" x14ac:dyDescent="0.2">
      <c r="B41" s="50">
        <v>37</v>
      </c>
      <c r="C41" s="54" t="s">
        <v>73</v>
      </c>
      <c r="D41" s="52">
        <v>11.802431052765797</v>
      </c>
      <c r="E41" s="52">
        <v>14.087685482854512</v>
      </c>
      <c r="F41" s="52">
        <v>100.81383881238969</v>
      </c>
      <c r="G41" s="52">
        <v>15.109743333298146</v>
      </c>
      <c r="H41" s="52">
        <v>0</v>
      </c>
      <c r="I41" s="52">
        <v>4.6899999999999995</v>
      </c>
      <c r="J41" s="53">
        <v>0</v>
      </c>
      <c r="K41" s="53">
        <f t="shared" si="0"/>
        <v>146.50369868130815</v>
      </c>
      <c r="L41" s="52">
        <v>3.1830696855199978</v>
      </c>
    </row>
    <row r="42" spans="2:12" s="59" customFormat="1" ht="15" x14ac:dyDescent="0.2">
      <c r="B42" s="49" t="s">
        <v>11</v>
      </c>
      <c r="C42" s="55"/>
      <c r="D42" s="56">
        <f t="shared" ref="D42:L42" si="1">SUM(D5:D41)</f>
        <v>1850.6131160679743</v>
      </c>
      <c r="E42" s="57">
        <f>SUM(E5:E41)</f>
        <v>296.56266021298535</v>
      </c>
      <c r="F42" s="57">
        <f t="shared" si="1"/>
        <v>1948.680424391805</v>
      </c>
      <c r="G42" s="57">
        <f>SUM(G5:G41)</f>
        <v>218.77204209608723</v>
      </c>
      <c r="H42" s="58">
        <f t="shared" si="1"/>
        <v>0</v>
      </c>
      <c r="I42" s="58">
        <f t="shared" si="1"/>
        <v>72.497209253581531</v>
      </c>
      <c r="J42" s="58">
        <f t="shared" si="1"/>
        <v>0</v>
      </c>
      <c r="K42" s="58">
        <f t="shared" si="1"/>
        <v>4387.125452022432</v>
      </c>
      <c r="L42" s="58">
        <f t="shared" si="1"/>
        <v>34.661741258098473</v>
      </c>
    </row>
    <row r="43" spans="2:12" x14ac:dyDescent="0.2">
      <c r="B43" s="48" t="s">
        <v>89</v>
      </c>
      <c r="K43" s="62"/>
    </row>
    <row r="44" spans="2:12" x14ac:dyDescent="0.2">
      <c r="K44" s="60"/>
      <c r="L44" s="60"/>
    </row>
    <row r="45" spans="2:12" s="60" customFormat="1" x14ac:dyDescent="0.2"/>
    <row r="46" spans="2:12" s="60" customFormat="1" x14ac:dyDescent="0.2"/>
    <row r="47" spans="2:12" s="60" customFormat="1" x14ac:dyDescent="0.2"/>
    <row r="48" spans="2:12" x14ac:dyDescent="0.2">
      <c r="I48" s="60"/>
    </row>
    <row r="49" spans="9:9" x14ac:dyDescent="0.2">
      <c r="I49" s="60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User</cp:lastModifiedBy>
  <cp:lastPrinted>2014-03-24T10:58:12Z</cp:lastPrinted>
  <dcterms:created xsi:type="dcterms:W3CDTF">2014-01-06T04:43:23Z</dcterms:created>
  <dcterms:modified xsi:type="dcterms:W3CDTF">2020-04-14T07:22:51Z</dcterms:modified>
</cp:coreProperties>
</file>